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actura" sheetId="1" state="visible" r:id="rId1"/>
    <sheet name="Registro Factu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b val="1"/>
      <color rgb="FFFFFFFF"/>
      <sz val="22"/>
    </font>
    <font>
      <b val="1"/>
      <color rgb="FFFFFFFF"/>
      <sz val="12"/>
    </font>
    <font>
      <b val="1"/>
      <color rgb="FFFFFFFF"/>
      <sz val="10"/>
    </font>
    <font>
      <color rgb="FF6B7280"/>
      <sz val="10"/>
    </font>
    <font>
      <b val="1"/>
      <sz val="10"/>
    </font>
    <font>
      <b val="1"/>
      <sz val="11"/>
    </font>
    <font>
      <sz val="11"/>
    </font>
    <font>
      <color rgb="FFDC2626"/>
      <sz val="11"/>
    </font>
    <font>
      <b val="1"/>
      <color rgb="FFFFFFFF"/>
      <sz val="14"/>
    </font>
    <font>
      <i val="1"/>
      <color rgb="FF6B7280"/>
      <sz val="8"/>
    </font>
    <font>
      <i val="1"/>
      <color rgb="FF6B7280"/>
      <sz val="9"/>
    </font>
    <font>
      <b val="1"/>
      <color rgb="FFFFFFFF"/>
      <sz val="18"/>
    </font>
    <font>
      <sz val="10"/>
    </font>
  </fonts>
  <fills count="8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3" fillId="3" borderId="1" pivotButton="0" quotePrefix="0" xfId="0"/>
    <xf numFmtId="0" fontId="4" fillId="0" borderId="1" applyAlignment="1" pivotButton="0" quotePrefix="0" xfId="0">
      <alignment horizontal="center"/>
    </xf>
    <xf numFmtId="0" fontId="5" fillId="4" borderId="1" pivotButton="0" quotePrefix="0" xfId="0"/>
    <xf numFmtId="0" fontId="4" fillId="4" borderId="1" pivotButton="0" quotePrefix="0" xfId="0"/>
    <xf numFmtId="0" fontId="5" fillId="0" borderId="1" pivotButton="0" quotePrefix="0" xfId="0"/>
    <xf numFmtId="0" fontId="4" fillId="0" borderId="1" pivotButton="0" quotePrefix="0" xfId="0"/>
    <xf numFmtId="0" fontId="2" fillId="2" borderId="1" applyAlignment="1" pivotButton="0" quotePrefix="0" xfId="0">
      <alignment horizontal="center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4" fillId="6" borderId="1" pivotButton="0" quotePrefix="0" xfId="0"/>
    <xf numFmtId="0" fontId="0" fillId="6" borderId="1" applyAlignment="1" pivotButton="0" quotePrefix="0" xfId="0">
      <alignment horizontal="center"/>
    </xf>
    <xf numFmtId="164" fontId="0" fillId="6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0" borderId="1" pivotButton="0" quotePrefix="0" xfId="0"/>
    <xf numFmtId="0" fontId="6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64" fontId="8" fillId="0" borderId="1" applyAlignment="1" pivotButton="0" quotePrefix="0" xfId="0">
      <alignment horizontal="center"/>
    </xf>
    <xf numFmtId="0" fontId="9" fillId="2" borderId="1" applyAlignment="1" pivotButton="0" quotePrefix="0" xfId="0">
      <alignment horizontal="right" vertical="center"/>
    </xf>
    <xf numFmtId="164" fontId="9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horizontal="center"/>
    </xf>
    <xf numFmtId="0" fontId="12" fillId="2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/>
    </xf>
    <xf numFmtId="0" fontId="4" fillId="7" borderId="1" pivotButton="0" quotePrefix="0" xfId="0"/>
    <xf numFmtId="164" fontId="4" fillId="7" borderId="1" pivotButton="0" quotePrefix="0" xfId="0"/>
    <xf numFmtId="164" fontId="4" fillId="0" borderId="1" pivotButton="0" quotePrefix="0" xfId="0"/>
    <xf numFmtId="0" fontId="13" fillId="0" borderId="1" pivotButton="0" quotePrefix="0" xfId="0"/>
    <xf numFmtId="164" fontId="13" fillId="0" borderId="1" pivotButton="0" quotePrefix="0" xfId="0"/>
    <xf numFmtId="0" fontId="13" fillId="7" borderId="1" pivotButton="0" quotePrefix="0" xfId="0"/>
    <xf numFmtId="164" fontId="13" fillId="7" borderId="1" pivotButton="0" quotePrefix="0" xfId="0"/>
    <xf numFmtId="0" fontId="2" fillId="3" borderId="1" applyAlignment="1" pivotButton="0" quotePrefix="0" xfId="0">
      <alignment horizontal="left" vertical="center"/>
    </xf>
    <xf numFmtId="0" fontId="5" fillId="7" borderId="1" pivotButton="0" quotePrefix="0" xfId="0"/>
    <xf numFmtId="0" fontId="2" fillId="2" borderId="1" pivotButton="0" quotePrefix="0" xfId="0"/>
    <xf numFmtId="164" fontId="2" fillId="2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9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28" customWidth="1" min="2" max="2"/>
    <col width="5" customWidth="1" min="3" max="3"/>
    <col width="22" customWidth="1" min="4" max="4"/>
    <col width="28" customWidth="1" min="5" max="5"/>
    <col width="5" customWidth="1" min="6" max="6"/>
    <col width="18" customWidth="1" min="7" max="7"/>
    <col width="16" customWidth="1" min="8" max="8"/>
  </cols>
  <sheetData>
    <row r="1" ht="36" customHeight="1">
      <c r="A1" s="1" t="inlineStr">
        <is>
          <t>FATURA</t>
        </is>
      </c>
      <c r="B1" s="40" t="n"/>
      <c r="C1" s="40" t="n"/>
      <c r="D1" s="40" t="n"/>
      <c r="E1" s="40" t="n"/>
      <c r="F1" s="40" t="n"/>
      <c r="G1" s="40" t="n"/>
      <c r="H1" s="41" t="n"/>
    </row>
    <row r="2"/>
    <row r="3">
      <c r="A3" s="2" t="inlineStr">
        <is>
          <t>DADOS DO EMISSOR</t>
        </is>
      </c>
      <c r="B3" s="41" t="n"/>
      <c r="D3" s="2" t="inlineStr">
        <is>
          <t>DADOS DO CLIENTE</t>
        </is>
      </c>
      <c r="E3" s="41" t="n"/>
      <c r="G3" s="3" t="inlineStr">
        <is>
          <t>N. FATURA</t>
        </is>
      </c>
      <c r="H3" s="4" t="inlineStr">
        <is>
          <t>2026-001</t>
        </is>
      </c>
    </row>
    <row r="4">
      <c r="A4" s="5" t="inlineStr">
        <is>
          <t>Nome / Razão social:</t>
        </is>
      </c>
      <c r="B4" s="6" t="inlineStr">
        <is>
          <t>Maria Lopez Fernandez</t>
        </is>
      </c>
      <c r="D4" s="5" t="inlineStr">
        <is>
          <t>Nome / Razão social:</t>
        </is>
      </c>
      <c r="E4" s="6" t="inlineStr">
        <is>
          <t>Carlos Rodriguez Perez</t>
        </is>
      </c>
      <c r="G4" s="7" t="inlineStr">
        <is>
          <t>Data de emissão:</t>
        </is>
      </c>
      <c r="H4" s="4" t="inlineStr">
        <is>
          <t>15/01/2026</t>
        </is>
      </c>
    </row>
    <row r="5">
      <c r="A5" s="7" t="inlineStr">
        <is>
          <t>NIF/CIF:</t>
        </is>
      </c>
      <c r="B5" s="8" t="inlineStr">
        <is>
          <t>12345678Z</t>
        </is>
      </c>
      <c r="D5" s="7" t="inlineStr">
        <is>
          <t>NIF/CIF:</t>
        </is>
      </c>
      <c r="E5" s="8" t="inlineStr">
        <is>
          <t>98765432A</t>
        </is>
      </c>
      <c r="G5" s="7" t="inlineStr">
        <is>
          <t>Período:</t>
        </is>
      </c>
      <c r="H5" s="4" t="inlineStr">
        <is>
          <t>Janeiro 2026</t>
        </is>
      </c>
    </row>
    <row r="6">
      <c r="A6" s="5" t="inlineStr">
        <is>
          <t>Endereço:</t>
        </is>
      </c>
      <c r="B6" s="6" t="inlineStr">
        <is>
          <t>Calle Gran Via 42, 2o B</t>
        </is>
      </c>
      <c r="D6" s="5" t="inlineStr">
        <is>
          <t>Endereço:</t>
        </is>
      </c>
      <c r="E6" s="6" t="inlineStr">
        <is>
          <t>Avda. de la Constitucion 15, 1o</t>
        </is>
      </c>
    </row>
    <row r="7">
      <c r="A7" s="7" t="inlineStr">
        <is>
          <t>CEP e cidade:</t>
        </is>
      </c>
      <c r="B7" s="8" t="inlineStr">
        <is>
          <t>28013 Madrid</t>
        </is>
      </c>
      <c r="D7" s="7" t="inlineStr">
        <is>
          <t>CEP e cidade:</t>
        </is>
      </c>
      <c r="E7" s="8" t="inlineStr">
        <is>
          <t>41001 Sevilla</t>
        </is>
      </c>
    </row>
    <row r="8">
      <c r="A8" s="5" t="inlineStr">
        <is>
          <t>Estado:</t>
        </is>
      </c>
      <c r="B8" s="6" t="inlineStr">
        <is>
          <t>Madrid</t>
        </is>
      </c>
      <c r="D8" s="5" t="inlineStr">
        <is>
          <t>Estado:</t>
        </is>
      </c>
      <c r="E8" s="6" t="inlineStr">
        <is>
          <t>Sevilla</t>
        </is>
      </c>
    </row>
    <row r="9">
      <c r="A9" s="7" t="inlineStr">
        <is>
          <t>Telefone:</t>
        </is>
      </c>
      <c r="B9" s="8" t="inlineStr">
        <is>
          <t>612 345 678</t>
        </is>
      </c>
      <c r="D9" s="7" t="inlineStr">
        <is>
          <t>Telefone:</t>
        </is>
      </c>
      <c r="E9" s="8" t="inlineStr">
        <is>
          <t>654 987 321</t>
        </is>
      </c>
    </row>
    <row r="10">
      <c r="A10" s="5" t="inlineStr">
        <is>
          <t>Email:</t>
        </is>
      </c>
      <c r="B10" s="6" t="inlineStr">
        <is>
          <t>maria@entrenadorapersonal.es</t>
        </is>
      </c>
      <c r="D10" s="5" t="inlineStr">
        <is>
          <t>Email:</t>
        </is>
      </c>
      <c r="E10" s="6" t="inlineStr">
        <is>
          <t>carlos.rodriguez@gmail.com</t>
        </is>
      </c>
    </row>
    <row r="11"/>
    <row r="12"/>
    <row r="13">
      <c r="A13" s="9" t="inlineStr">
        <is>
          <t>DETALHE DOS SERVIÇOS</t>
        </is>
      </c>
      <c r="B13" s="40" t="n"/>
      <c r="C13" s="40" t="n"/>
      <c r="D13" s="40" t="n"/>
      <c r="E13" s="40" t="n"/>
      <c r="F13" s="40" t="n"/>
      <c r="G13" s="40" t="n"/>
      <c r="H13" s="41" t="n"/>
    </row>
    <row r="14" customFormat="1" s="10">
      <c r="A14" s="11" t="inlineStr">
        <is>
          <t>Conceito</t>
        </is>
      </c>
      <c r="B14" s="40" t="n"/>
      <c r="C14" s="41" t="n"/>
      <c r="D14" s="11" t="inlineStr">
        <is>
          <t>Quantidade</t>
        </is>
      </c>
      <c r="E14" s="11" t="inlineStr">
        <is>
          <t>Preço Unitário</t>
        </is>
      </c>
      <c r="F14" s="11" t="inlineStr"/>
      <c r="G14" s="11" t="inlineStr">
        <is>
          <t>Subtotal</t>
        </is>
      </c>
      <c r="H14" s="41" t="n"/>
    </row>
    <row r="15">
      <c r="A15" s="12" t="inlineStr">
        <is>
          <t>Sesiones treinamento personal (presencial)</t>
        </is>
      </c>
      <c r="B15" s="40" t="n"/>
      <c r="C15" s="41" t="n"/>
      <c r="D15" s="13" t="n">
        <v>12</v>
      </c>
      <c r="E15" s="14" t="n">
        <v>40</v>
      </c>
      <c r="G15" s="14">
        <f>D15*E15</f>
        <v/>
      </c>
      <c r="H15" s="41" t="n"/>
    </row>
    <row r="16">
      <c r="A16" s="8" t="inlineStr">
        <is>
          <t>Plan nutricional mensual personalizado</t>
        </is>
      </c>
      <c r="B16" s="40" t="n"/>
      <c r="C16" s="41" t="n"/>
      <c r="D16" s="15" t="n">
        <v>1</v>
      </c>
      <c r="E16" s="16" t="n">
        <v>50</v>
      </c>
      <c r="G16" s="16">
        <f>D16*E16</f>
        <v/>
      </c>
      <c r="H16" s="41" t="n"/>
    </row>
    <row r="17">
      <c r="A17" s="12" t="inlineStr">
        <is>
          <t>Acompanhamento online semanal (4 check-ins)</t>
        </is>
      </c>
      <c r="B17" s="40" t="n"/>
      <c r="C17" s="41" t="n"/>
      <c r="D17" s="13" t="n">
        <v>4</v>
      </c>
      <c r="E17" s="14" t="n">
        <v>15</v>
      </c>
      <c r="G17" s="14">
        <f>D17*E17</f>
        <v/>
      </c>
      <c r="H17" s="41" t="n"/>
    </row>
    <row r="18">
      <c r="A18" s="17" t="n"/>
      <c r="B18" s="40" t="n"/>
      <c r="C18" s="41" t="n"/>
      <c r="D18" s="17" t="n"/>
      <c r="E18" s="17" t="n"/>
      <c r="G18" s="16">
        <f>IF(D18="","",D18*E18)</f>
        <v/>
      </c>
      <c r="H18" s="41" t="n"/>
    </row>
    <row r="19">
      <c r="A19" s="17" t="n"/>
      <c r="B19" s="40" t="n"/>
      <c r="C19" s="41" t="n"/>
      <c r="D19" s="17" t="n"/>
      <c r="E19" s="17" t="n"/>
      <c r="G19" s="16">
        <f>IF(D19="","",D19*E19)</f>
        <v/>
      </c>
      <c r="H19" s="41" t="n"/>
    </row>
    <row r="20">
      <c r="A20" s="17" t="n"/>
      <c r="B20" s="40" t="n"/>
      <c r="C20" s="41" t="n"/>
      <c r="D20" s="17" t="n"/>
      <c r="E20" s="17" t="n"/>
      <c r="G20" s="16">
        <f>IF(D20="","",D20*E20)</f>
        <v/>
      </c>
      <c r="H20" s="41" t="n"/>
    </row>
    <row r="21">
      <c r="A21" s="17" t="n"/>
      <c r="B21" s="40" t="n"/>
      <c r="C21" s="41" t="n"/>
      <c r="D21" s="17" t="n"/>
      <c r="E21" s="17" t="n"/>
      <c r="G21" s="16">
        <f>IF(D21="","",D21*E21)</f>
        <v/>
      </c>
      <c r="H21" s="41" t="n"/>
    </row>
    <row r="22">
      <c r="A22" s="17" t="n"/>
      <c r="B22" s="40" t="n"/>
      <c r="C22" s="41" t="n"/>
      <c r="D22" s="17" t="n"/>
      <c r="E22" s="17" t="n"/>
      <c r="G22" s="17" t="n"/>
      <c r="H22" s="41" t="n"/>
    </row>
    <row r="23"/>
    <row r="24">
      <c r="E24" s="18" t="inlineStr">
        <is>
          <t>BASE TRIBUTÁVEL:</t>
        </is>
      </c>
      <c r="F24" s="41" t="n"/>
      <c r="G24" s="19">
        <f>SUM(G15:G22)</f>
        <v/>
      </c>
      <c r="H24" s="41" t="n"/>
    </row>
    <row r="25">
      <c r="E25" s="18" t="inlineStr">
        <is>
          <t>IVA (21%):</t>
        </is>
      </c>
      <c r="F25" s="41" t="n"/>
      <c r="G25" s="20">
        <f>G24*0.21</f>
        <v/>
      </c>
      <c r="H25" s="41" t="n"/>
    </row>
    <row r="26">
      <c r="E26" s="18" t="inlineStr">
        <is>
          <t>IRPF (-15%):</t>
        </is>
      </c>
      <c r="F26" s="41" t="n"/>
      <c r="G26" s="21">
        <f>-G24*0.15</f>
        <v/>
      </c>
      <c r="H26" s="41" t="n"/>
    </row>
    <row r="27" ht="30" customHeight="1">
      <c r="E27" s="22" t="inlineStr">
        <is>
          <t>TOTAL FATURA:</t>
        </is>
      </c>
      <c r="F27" s="41" t="n"/>
      <c r="G27" s="23">
        <f>G24+G25+G26</f>
        <v/>
      </c>
      <c r="H27" s="41" t="n"/>
    </row>
    <row r="28"/>
    <row r="29"/>
    <row r="30">
      <c r="A30" s="24" t="inlineStr">
        <is>
          <t>FORMA DE PAGAMENTO</t>
        </is>
      </c>
      <c r="B30" s="40" t="n"/>
      <c r="C30" s="40" t="n"/>
      <c r="D30" s="40" t="n"/>
      <c r="E30" s="40" t="n"/>
      <c r="F30" s="40" t="n"/>
      <c r="G30" s="40" t="n"/>
      <c r="H30" s="41" t="n"/>
    </row>
    <row r="31">
      <c r="A31" s="7" t="inlineStr">
        <is>
          <t>Método:</t>
        </is>
      </c>
      <c r="B31" s="8" t="inlineStr">
        <is>
          <t>Transferência bancária</t>
        </is>
      </c>
    </row>
    <row r="32">
      <c r="A32" s="7" t="inlineStr">
        <is>
          <t>IBAN:</t>
        </is>
      </c>
      <c r="B32" s="8" t="inlineStr">
        <is>
          <t>ES12 3456 7890 1234 5678 9012</t>
        </is>
      </c>
    </row>
    <row r="33">
      <c r="A33" s="7" t="inlineStr">
        <is>
          <t>Titular:</t>
        </is>
      </c>
      <c r="B33" s="8" t="inlineStr">
        <is>
          <t>Maria Lopez Fernandez</t>
        </is>
      </c>
    </row>
    <row r="34">
      <c r="A34" s="7" t="inlineStr">
        <is>
          <t>Vencimento:</t>
        </is>
      </c>
      <c r="B34" s="8" t="inlineStr">
        <is>
          <t>30 dias desde la fecha de emision</t>
        </is>
      </c>
    </row>
    <row r="35"/>
    <row r="36"/>
    <row r="37" ht="35" customHeight="1">
      <c r="A37" s="25" t="inlineStr">
        <is>
          <t>Factura emitida conforme al Real Decreto 1619/2012 por el que se regulan las obligaciones de facturacion. Actividad sujeta a IVA al tipo general del 21%. Retencion de IRPF del 15% segun articulo 95 del Reglamento del IRPF para actividades profesionales (epigrafe IAE 826).</t>
        </is>
      </c>
    </row>
    <row r="38"/>
    <row r="39">
      <c r="A39" s="26" t="inlineStr">
        <is>
          <t>Modelo criado por TrainerStudio - www.trainerstudio.com</t>
        </is>
      </c>
    </row>
  </sheetData>
  <mergeCells count="33">
    <mergeCell ref="G21:H21"/>
    <mergeCell ref="A30:H30"/>
    <mergeCell ref="A39:H39"/>
    <mergeCell ref="E24:F24"/>
    <mergeCell ref="G27:H27"/>
    <mergeCell ref="A18:C18"/>
    <mergeCell ref="A21:C21"/>
    <mergeCell ref="A1:H1"/>
    <mergeCell ref="G17:H17"/>
    <mergeCell ref="A14:C14"/>
    <mergeCell ref="A22:C22"/>
    <mergeCell ref="A17:C17"/>
    <mergeCell ref="G19:H19"/>
    <mergeCell ref="A37:H37"/>
    <mergeCell ref="G18:H18"/>
    <mergeCell ref="A3:B3"/>
    <mergeCell ref="A20:C20"/>
    <mergeCell ref="A19:C19"/>
    <mergeCell ref="G24:H24"/>
    <mergeCell ref="G15:H15"/>
    <mergeCell ref="E27:F27"/>
    <mergeCell ref="G14:H14"/>
    <mergeCell ref="A15:C15"/>
    <mergeCell ref="E26:F26"/>
    <mergeCell ref="D3:E3"/>
    <mergeCell ref="G26:H26"/>
    <mergeCell ref="G20:H20"/>
    <mergeCell ref="G16:H16"/>
    <mergeCell ref="E25:F25"/>
    <mergeCell ref="G25:H25"/>
    <mergeCell ref="A13:H13"/>
    <mergeCell ref="G22:H22"/>
    <mergeCell ref="A16:C16"/>
  </mergeCell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6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14" customWidth="1" min="4" max="4"/>
    <col width="30" customWidth="1" min="5" max="5"/>
    <col width="16" customWidth="1" min="6" max="9"/>
    <col width="12" customWidth="1" min="10" max="10"/>
  </cols>
  <sheetData>
    <row r="1" ht="36" customHeight="1">
      <c r="A1" s="27" t="inlineStr">
        <is>
          <t>REGISTRO DE FATURAS EMITIDAS - AÑO 2026</t>
        </is>
      </c>
      <c r="B1" s="40" t="n"/>
      <c r="C1" s="40" t="n"/>
      <c r="D1" s="40" t="n"/>
      <c r="E1" s="40" t="n"/>
      <c r="F1" s="40" t="n"/>
      <c r="G1" s="40" t="n"/>
      <c r="H1" s="40" t="n"/>
      <c r="I1" s="40" t="n"/>
      <c r="J1" s="41" t="n"/>
    </row>
    <row r="2"/>
    <row r="3" customFormat="1" s="10">
      <c r="A3" s="11" t="inlineStr">
        <is>
          <t>N. Factura</t>
        </is>
      </c>
      <c r="B3" s="11" t="inlineStr">
        <is>
          <t>Data</t>
        </is>
      </c>
      <c r="C3" s="11" t="inlineStr">
        <is>
          <t>Cliente</t>
        </is>
      </c>
      <c r="D3" s="11" t="inlineStr">
        <is>
          <t>NIF Cliente</t>
        </is>
      </c>
      <c r="E3" s="11" t="inlineStr">
        <is>
          <t>Conceito</t>
        </is>
      </c>
      <c r="F3" s="11" t="inlineStr">
        <is>
          <t>Base Imponible</t>
        </is>
      </c>
      <c r="G3" s="11" t="inlineStr">
        <is>
          <t>IVA (21%)</t>
        </is>
      </c>
      <c r="H3" s="11" t="inlineStr">
        <is>
          <t>IRPF (15%)</t>
        </is>
      </c>
      <c r="I3" s="11" t="inlineStr">
        <is>
          <t>Total</t>
        </is>
      </c>
      <c r="J3" s="11" t="inlineStr">
        <is>
          <t>Estado</t>
        </is>
      </c>
    </row>
    <row r="4">
      <c r="A4" s="28" t="inlineStr">
        <is>
          <t>2026-001</t>
        </is>
      </c>
      <c r="B4" s="28" t="inlineStr">
        <is>
          <t>15/01/2026</t>
        </is>
      </c>
      <c r="C4" s="29" t="inlineStr">
        <is>
          <t>Carlos Rodriguez Perez</t>
        </is>
      </c>
      <c r="D4" s="28" t="inlineStr">
        <is>
          <t>98765432A</t>
        </is>
      </c>
      <c r="E4" s="29" t="inlineStr">
        <is>
          <t>Treinamento personal enero</t>
        </is>
      </c>
      <c r="F4" s="30" t="n">
        <v>590</v>
      </c>
      <c r="G4" s="30">
        <f>F4*0.21</f>
        <v/>
      </c>
      <c r="H4" s="30">
        <f>F4*0.15</f>
        <v/>
      </c>
      <c r="I4" s="30">
        <f>F4+G4-H4</f>
        <v/>
      </c>
      <c r="J4" s="28" t="inlineStr">
        <is>
          <t>Paga</t>
        </is>
      </c>
    </row>
    <row r="5">
      <c r="A5" s="4" t="inlineStr">
        <is>
          <t>2026-002</t>
        </is>
      </c>
      <c r="B5" s="4" t="inlineStr">
        <is>
          <t>15/02/2026</t>
        </is>
      </c>
      <c r="C5" s="8" t="inlineStr">
        <is>
          <t>Carlos Rodriguez Perez</t>
        </is>
      </c>
      <c r="D5" s="4" t="inlineStr">
        <is>
          <t>98765432A</t>
        </is>
      </c>
      <c r="E5" s="8" t="inlineStr">
        <is>
          <t>Treinamento personal febrero</t>
        </is>
      </c>
      <c r="F5" s="31" t="n">
        <v>540</v>
      </c>
      <c r="G5" s="31">
        <f>F5*0.21</f>
        <v/>
      </c>
      <c r="H5" s="31">
        <f>F5*0.15</f>
        <v/>
      </c>
      <c r="I5" s="31">
        <f>F5+G5-H5</f>
        <v/>
      </c>
      <c r="J5" s="4" t="inlineStr">
        <is>
          <t>Paga</t>
        </is>
      </c>
    </row>
    <row r="6">
      <c r="A6" s="28" t="inlineStr">
        <is>
          <t>2026-003</t>
        </is>
      </c>
      <c r="B6" s="28" t="inlineStr">
        <is>
          <t>20/01/2026</t>
        </is>
      </c>
      <c r="C6" s="29" t="inlineStr">
        <is>
          <t>Ana Martinez Gil</t>
        </is>
      </c>
      <c r="D6" s="28" t="inlineStr">
        <is>
          <t>45678912B</t>
        </is>
      </c>
      <c r="E6" s="29" t="inlineStr">
        <is>
          <t>Plan nutricional + seguimiento enero</t>
        </is>
      </c>
      <c r="F6" s="30" t="n">
        <v>120</v>
      </c>
      <c r="G6" s="30">
        <f>F6*0.21</f>
        <v/>
      </c>
      <c r="H6" s="30">
        <f>F6*0.15</f>
        <v/>
      </c>
      <c r="I6" s="30">
        <f>F6+G6-H6</f>
        <v/>
      </c>
      <c r="J6" s="28" t="inlineStr">
        <is>
          <t>Paga</t>
        </is>
      </c>
    </row>
    <row r="7">
      <c r="A7" s="32" t="n"/>
      <c r="B7" s="32" t="n"/>
      <c r="C7" s="32" t="n"/>
      <c r="D7" s="32" t="n"/>
      <c r="E7" s="32" t="n"/>
      <c r="F7" s="32" t="n"/>
      <c r="G7" s="33">
        <f>IF(F7="","",F7*0.21)</f>
        <v/>
      </c>
      <c r="H7" s="33">
        <f>IF(F7="","",F7*0.15)</f>
        <v/>
      </c>
      <c r="I7" s="33">
        <f>IF(F7="","",F7+G7-H7)</f>
        <v/>
      </c>
      <c r="J7" s="32" t="n"/>
    </row>
    <row r="8">
      <c r="A8" s="34" t="n"/>
      <c r="B8" s="34" t="n"/>
      <c r="C8" s="34" t="n"/>
      <c r="D8" s="34" t="n"/>
      <c r="E8" s="34" t="n"/>
      <c r="F8" s="34" t="n"/>
      <c r="G8" s="35">
        <f>IF(F8="","",F8*0.21)</f>
        <v/>
      </c>
      <c r="H8" s="35">
        <f>IF(F8="","",F8*0.15)</f>
        <v/>
      </c>
      <c r="I8" s="35">
        <f>IF(F8="","",F8+G8-H8)</f>
        <v/>
      </c>
      <c r="J8" s="34" t="n"/>
    </row>
    <row r="9">
      <c r="A9" s="32" t="n"/>
      <c r="B9" s="32" t="n"/>
      <c r="C9" s="32" t="n"/>
      <c r="D9" s="32" t="n"/>
      <c r="E9" s="32" t="n"/>
      <c r="F9" s="32" t="n"/>
      <c r="G9" s="33">
        <f>IF(F9="","",F9*0.21)</f>
        <v/>
      </c>
      <c r="H9" s="33">
        <f>IF(F9="","",F9*0.15)</f>
        <v/>
      </c>
      <c r="I9" s="33">
        <f>IF(F9="","",F9+G9-H9)</f>
        <v/>
      </c>
      <c r="J9" s="32" t="n"/>
    </row>
    <row r="10">
      <c r="A10" s="34" t="n"/>
      <c r="B10" s="34" t="n"/>
      <c r="C10" s="34" t="n"/>
      <c r="D10" s="34" t="n"/>
      <c r="E10" s="34" t="n"/>
      <c r="F10" s="34" t="n"/>
      <c r="G10" s="35">
        <f>IF(F10="","",F10*0.21)</f>
        <v/>
      </c>
      <c r="H10" s="35">
        <f>IF(F10="","",F10*0.15)</f>
        <v/>
      </c>
      <c r="I10" s="35">
        <f>IF(F10="","",F10+G10-H10)</f>
        <v/>
      </c>
      <c r="J10" s="34" t="n"/>
    </row>
    <row r="11">
      <c r="A11" s="32" t="n"/>
      <c r="B11" s="32" t="n"/>
      <c r="C11" s="32" t="n"/>
      <c r="D11" s="32" t="n"/>
      <c r="E11" s="32" t="n"/>
      <c r="F11" s="32" t="n"/>
      <c r="G11" s="33">
        <f>IF(F11="","",F11*0.21)</f>
        <v/>
      </c>
      <c r="H11" s="33">
        <f>IF(F11="","",F11*0.15)</f>
        <v/>
      </c>
      <c r="I11" s="33">
        <f>IF(F11="","",F11+G11-H11)</f>
        <v/>
      </c>
      <c r="J11" s="32" t="n"/>
    </row>
    <row r="12">
      <c r="A12" s="34" t="n"/>
      <c r="B12" s="34" t="n"/>
      <c r="C12" s="34" t="n"/>
      <c r="D12" s="34" t="n"/>
      <c r="E12" s="34" t="n"/>
      <c r="F12" s="34" t="n"/>
      <c r="G12" s="35">
        <f>IF(F12="","",F12*0.21)</f>
        <v/>
      </c>
      <c r="H12" s="35">
        <f>IF(F12="","",F12*0.15)</f>
        <v/>
      </c>
      <c r="I12" s="35">
        <f>IF(F12="","",F12+G12-H12)</f>
        <v/>
      </c>
      <c r="J12" s="34" t="n"/>
    </row>
    <row r="13">
      <c r="A13" s="32" t="n"/>
      <c r="B13" s="32" t="n"/>
      <c r="C13" s="32" t="n"/>
      <c r="D13" s="32" t="n"/>
      <c r="E13" s="32" t="n"/>
      <c r="F13" s="32" t="n"/>
      <c r="G13" s="33">
        <f>IF(F13="","",F13*0.21)</f>
        <v/>
      </c>
      <c r="H13" s="33">
        <f>IF(F13="","",F13*0.15)</f>
        <v/>
      </c>
      <c r="I13" s="33">
        <f>IF(F13="","",F13+G13-H13)</f>
        <v/>
      </c>
      <c r="J13" s="32" t="n"/>
    </row>
    <row r="14">
      <c r="A14" s="34" t="n"/>
      <c r="B14" s="34" t="n"/>
      <c r="C14" s="34" t="n"/>
      <c r="D14" s="34" t="n"/>
      <c r="E14" s="34" t="n"/>
      <c r="F14" s="34" t="n"/>
      <c r="G14" s="35">
        <f>IF(F14="","",F14*0.21)</f>
        <v/>
      </c>
      <c r="H14" s="35">
        <f>IF(F14="","",F14*0.15)</f>
        <v/>
      </c>
      <c r="I14" s="35">
        <f>IF(F14="","",F14+G14-H14)</f>
        <v/>
      </c>
      <c r="J14" s="34" t="n"/>
    </row>
    <row r="15">
      <c r="A15" s="32" t="n"/>
      <c r="B15" s="32" t="n"/>
      <c r="C15" s="32" t="n"/>
      <c r="D15" s="32" t="n"/>
      <c r="E15" s="32" t="n"/>
      <c r="F15" s="32" t="n"/>
      <c r="G15" s="33">
        <f>IF(F15="","",F15*0.21)</f>
        <v/>
      </c>
      <c r="H15" s="33">
        <f>IF(F15="","",F15*0.15)</f>
        <v/>
      </c>
      <c r="I15" s="33">
        <f>IF(F15="","",F15+G15-H15)</f>
        <v/>
      </c>
      <c r="J15" s="32" t="n"/>
    </row>
    <row r="16">
      <c r="A16" s="34" t="n"/>
      <c r="B16" s="34" t="n"/>
      <c r="C16" s="34" t="n"/>
      <c r="D16" s="34" t="n"/>
      <c r="E16" s="34" t="n"/>
      <c r="F16" s="34" t="n"/>
      <c r="G16" s="35">
        <f>IF(F16="","",F16*0.21)</f>
        <v/>
      </c>
      <c r="H16" s="35">
        <f>IF(F16="","",F16*0.15)</f>
        <v/>
      </c>
      <c r="I16" s="35">
        <f>IF(F16="","",F16+G16-H16)</f>
        <v/>
      </c>
      <c r="J16" s="34" t="n"/>
    </row>
    <row r="17">
      <c r="A17" s="32" t="n"/>
      <c r="B17" s="32" t="n"/>
      <c r="C17" s="32" t="n"/>
      <c r="D17" s="32" t="n"/>
      <c r="E17" s="32" t="n"/>
      <c r="F17" s="32" t="n"/>
      <c r="G17" s="33">
        <f>IF(F17="","",F17*0.21)</f>
        <v/>
      </c>
      <c r="H17" s="33">
        <f>IF(F17="","",F17*0.15)</f>
        <v/>
      </c>
      <c r="I17" s="33">
        <f>IF(F17="","",F17+G17-H17)</f>
        <v/>
      </c>
      <c r="J17" s="32" t="n"/>
    </row>
    <row r="18">
      <c r="A18" s="34" t="n"/>
      <c r="B18" s="34" t="n"/>
      <c r="C18" s="34" t="n"/>
      <c r="D18" s="34" t="n"/>
      <c r="E18" s="34" t="n"/>
      <c r="F18" s="34" t="n"/>
      <c r="G18" s="35">
        <f>IF(F18="","",F18*0.21)</f>
        <v/>
      </c>
      <c r="H18" s="35">
        <f>IF(F18="","",F18*0.15)</f>
        <v/>
      </c>
      <c r="I18" s="35">
        <f>IF(F18="","",F18+G18-H18)</f>
        <v/>
      </c>
      <c r="J18" s="34" t="n"/>
    </row>
    <row r="19">
      <c r="A19" s="32" t="n"/>
      <c r="B19" s="32" t="n"/>
      <c r="C19" s="32" t="n"/>
      <c r="D19" s="32" t="n"/>
      <c r="E19" s="32" t="n"/>
      <c r="F19" s="32" t="n"/>
      <c r="G19" s="33">
        <f>IF(F19="","",F19*0.21)</f>
        <v/>
      </c>
      <c r="H19" s="33">
        <f>IF(F19="","",F19*0.15)</f>
        <v/>
      </c>
      <c r="I19" s="33">
        <f>IF(F19="","",F19+G19-H19)</f>
        <v/>
      </c>
      <c r="J19" s="32" t="n"/>
    </row>
    <row r="20">
      <c r="A20" s="34" t="n"/>
      <c r="B20" s="34" t="n"/>
      <c r="C20" s="34" t="n"/>
      <c r="D20" s="34" t="n"/>
      <c r="E20" s="34" t="n"/>
      <c r="F20" s="34" t="n"/>
      <c r="G20" s="35">
        <f>IF(F20="","",F20*0.21)</f>
        <v/>
      </c>
      <c r="H20" s="35">
        <f>IF(F20="","",F20*0.15)</f>
        <v/>
      </c>
      <c r="I20" s="35">
        <f>IF(F20="","",F20+G20-H20)</f>
        <v/>
      </c>
      <c r="J20" s="34" t="n"/>
    </row>
    <row r="21">
      <c r="A21" s="32" t="n"/>
      <c r="B21" s="32" t="n"/>
      <c r="C21" s="32" t="n"/>
      <c r="D21" s="32" t="n"/>
      <c r="E21" s="32" t="n"/>
      <c r="F21" s="32" t="n"/>
      <c r="G21" s="33">
        <f>IF(F21="","",F21*0.21)</f>
        <v/>
      </c>
      <c r="H21" s="33">
        <f>IF(F21="","",F21*0.15)</f>
        <v/>
      </c>
      <c r="I21" s="33">
        <f>IF(F21="","",F21+G21-H21)</f>
        <v/>
      </c>
      <c r="J21" s="32" t="n"/>
    </row>
    <row r="22">
      <c r="A22" s="34" t="n"/>
      <c r="B22" s="34" t="n"/>
      <c r="C22" s="34" t="n"/>
      <c r="D22" s="34" t="n"/>
      <c r="E22" s="34" t="n"/>
      <c r="F22" s="34" t="n"/>
      <c r="G22" s="35">
        <f>IF(F22="","",F22*0.21)</f>
        <v/>
      </c>
      <c r="H22" s="35">
        <f>IF(F22="","",F22*0.15)</f>
        <v/>
      </c>
      <c r="I22" s="35">
        <f>IF(F22="","",F22+G22-H22)</f>
        <v/>
      </c>
      <c r="J22" s="34" t="n"/>
    </row>
    <row r="23">
      <c r="A23" s="32" t="n"/>
      <c r="B23" s="32" t="n"/>
      <c r="C23" s="32" t="n"/>
      <c r="D23" s="32" t="n"/>
      <c r="E23" s="32" t="n"/>
      <c r="F23" s="32" t="n"/>
      <c r="G23" s="33">
        <f>IF(F23="","",F23*0.21)</f>
        <v/>
      </c>
      <c r="H23" s="33">
        <f>IF(F23="","",F23*0.15)</f>
        <v/>
      </c>
      <c r="I23" s="33">
        <f>IF(F23="","",F23+G23-H23)</f>
        <v/>
      </c>
      <c r="J23" s="32" t="n"/>
    </row>
    <row r="24">
      <c r="A24" s="34" t="n"/>
      <c r="B24" s="34" t="n"/>
      <c r="C24" s="34" t="n"/>
      <c r="D24" s="34" t="n"/>
      <c r="E24" s="34" t="n"/>
      <c r="F24" s="34" t="n"/>
      <c r="G24" s="35">
        <f>IF(F24="","",F24*0.21)</f>
        <v/>
      </c>
      <c r="H24" s="35">
        <f>IF(F24="","",F24*0.15)</f>
        <v/>
      </c>
      <c r="I24" s="35">
        <f>IF(F24="","",F24+G24-H24)</f>
        <v/>
      </c>
      <c r="J24" s="34" t="n"/>
    </row>
    <row r="25">
      <c r="A25" s="32" t="n"/>
      <c r="B25" s="32" t="n"/>
      <c r="C25" s="32" t="n"/>
      <c r="D25" s="32" t="n"/>
      <c r="E25" s="32" t="n"/>
      <c r="F25" s="32" t="n"/>
      <c r="G25" s="33">
        <f>IF(F25="","",F25*0.21)</f>
        <v/>
      </c>
      <c r="H25" s="33">
        <f>IF(F25="","",F25*0.15)</f>
        <v/>
      </c>
      <c r="I25" s="33">
        <f>IF(F25="","",F25+G25-H25)</f>
        <v/>
      </c>
      <c r="J25" s="32" t="n"/>
    </row>
    <row r="26">
      <c r="A26" s="34" t="n"/>
      <c r="B26" s="34" t="n"/>
      <c r="C26" s="34" t="n"/>
      <c r="D26" s="34" t="n"/>
      <c r="E26" s="34" t="n"/>
      <c r="F26" s="34" t="n"/>
      <c r="G26" s="35">
        <f>IF(F26="","",F26*0.21)</f>
        <v/>
      </c>
      <c r="H26" s="35">
        <f>IF(F26="","",F26*0.15)</f>
        <v/>
      </c>
      <c r="I26" s="35">
        <f>IF(F26="","",F26+G26-H26)</f>
        <v/>
      </c>
      <c r="J26" s="34" t="n"/>
    </row>
    <row r="27">
      <c r="A27" s="32" t="n"/>
      <c r="B27" s="32" t="n"/>
      <c r="C27" s="32" t="n"/>
      <c r="D27" s="32" t="n"/>
      <c r="E27" s="32" t="n"/>
      <c r="F27" s="32" t="n"/>
      <c r="G27" s="33">
        <f>IF(F27="","",F27*0.21)</f>
        <v/>
      </c>
      <c r="H27" s="33">
        <f>IF(F27="","",F27*0.15)</f>
        <v/>
      </c>
      <c r="I27" s="33">
        <f>IF(F27="","",F27+G27-H27)</f>
        <v/>
      </c>
      <c r="J27" s="32" t="n"/>
    </row>
    <row r="28">
      <c r="A28" s="34" t="n"/>
      <c r="B28" s="34" t="n"/>
      <c r="C28" s="34" t="n"/>
      <c r="D28" s="34" t="n"/>
      <c r="E28" s="34" t="n"/>
      <c r="F28" s="34" t="n"/>
      <c r="G28" s="35">
        <f>IF(F28="","",F28*0.21)</f>
        <v/>
      </c>
      <c r="H28" s="35">
        <f>IF(F28="","",F28*0.15)</f>
        <v/>
      </c>
      <c r="I28" s="35">
        <f>IF(F28="","",F28+G28-H28)</f>
        <v/>
      </c>
      <c r="J28" s="34" t="n"/>
    </row>
    <row r="29">
      <c r="A29" s="32" t="n"/>
      <c r="B29" s="32" t="n"/>
      <c r="C29" s="32" t="n"/>
      <c r="D29" s="32" t="n"/>
      <c r="E29" s="32" t="n"/>
      <c r="F29" s="32" t="n"/>
      <c r="G29" s="33">
        <f>IF(F29="","",F29*0.21)</f>
        <v/>
      </c>
      <c r="H29" s="33">
        <f>IF(F29="","",F29*0.15)</f>
        <v/>
      </c>
      <c r="I29" s="33">
        <f>IF(F29="","",F29+G29-H29)</f>
        <v/>
      </c>
      <c r="J29" s="32" t="n"/>
    </row>
    <row r="30">
      <c r="A30" s="34" t="n"/>
      <c r="B30" s="34" t="n"/>
      <c r="C30" s="34" t="n"/>
      <c r="D30" s="34" t="n"/>
      <c r="E30" s="34" t="n"/>
      <c r="F30" s="34" t="n"/>
      <c r="G30" s="35">
        <f>IF(F30="","",F30*0.21)</f>
        <v/>
      </c>
      <c r="H30" s="35">
        <f>IF(F30="","",F30*0.15)</f>
        <v/>
      </c>
      <c r="I30" s="35">
        <f>IF(F30="","",F30+G30-H30)</f>
        <v/>
      </c>
      <c r="J30" s="34" t="n"/>
    </row>
    <row r="31">
      <c r="A31" s="32" t="n"/>
      <c r="B31" s="32" t="n"/>
      <c r="C31" s="32" t="n"/>
      <c r="D31" s="32" t="n"/>
      <c r="E31" s="32" t="n"/>
      <c r="F31" s="32" t="n"/>
      <c r="G31" s="33">
        <f>IF(F31="","",F31*0.21)</f>
        <v/>
      </c>
      <c r="H31" s="33">
        <f>IF(F31="","",F31*0.15)</f>
        <v/>
      </c>
      <c r="I31" s="33">
        <f>IF(F31="","",F31+G31-H31)</f>
        <v/>
      </c>
      <c r="J31" s="32" t="n"/>
    </row>
    <row r="32">
      <c r="A32" s="34" t="n"/>
      <c r="B32" s="34" t="n"/>
      <c r="C32" s="34" t="n"/>
      <c r="D32" s="34" t="n"/>
      <c r="E32" s="34" t="n"/>
      <c r="F32" s="34" t="n"/>
      <c r="G32" s="35">
        <f>IF(F32="","",F32*0.21)</f>
        <v/>
      </c>
      <c r="H32" s="35">
        <f>IF(F32="","",F32*0.15)</f>
        <v/>
      </c>
      <c r="I32" s="35">
        <f>IF(F32="","",F32+G32-H32)</f>
        <v/>
      </c>
      <c r="J32" s="34" t="n"/>
    </row>
    <row r="33">
      <c r="A33" s="32" t="n"/>
      <c r="B33" s="32" t="n"/>
      <c r="C33" s="32" t="n"/>
      <c r="D33" s="32" t="n"/>
      <c r="E33" s="32" t="n"/>
      <c r="F33" s="32" t="n"/>
      <c r="G33" s="33">
        <f>IF(F33="","",F33*0.21)</f>
        <v/>
      </c>
      <c r="H33" s="33">
        <f>IF(F33="","",F33*0.15)</f>
        <v/>
      </c>
      <c r="I33" s="33">
        <f>IF(F33="","",F33+G33-H33)</f>
        <v/>
      </c>
      <c r="J33" s="32" t="n"/>
    </row>
    <row r="34">
      <c r="A34" s="34" t="n"/>
      <c r="B34" s="34" t="n"/>
      <c r="C34" s="34" t="n"/>
      <c r="D34" s="34" t="n"/>
      <c r="E34" s="34" t="n"/>
      <c r="F34" s="34" t="n"/>
      <c r="G34" s="35">
        <f>IF(F34="","",F34*0.21)</f>
        <v/>
      </c>
      <c r="H34" s="35">
        <f>IF(F34="","",F34*0.15)</f>
        <v/>
      </c>
      <c r="I34" s="35">
        <f>IF(F34="","",F34+G34-H34)</f>
        <v/>
      </c>
      <c r="J34" s="34" t="n"/>
    </row>
    <row r="35">
      <c r="A35" s="32" t="n"/>
      <c r="B35" s="32" t="n"/>
      <c r="C35" s="32" t="n"/>
      <c r="D35" s="32" t="n"/>
      <c r="E35" s="32" t="n"/>
      <c r="F35" s="32" t="n"/>
      <c r="G35" s="33">
        <f>IF(F35="","",F35*0.21)</f>
        <v/>
      </c>
      <c r="H35" s="33">
        <f>IF(F35="","",F35*0.15)</f>
        <v/>
      </c>
      <c r="I35" s="33">
        <f>IF(F35="","",F35+G35-H35)</f>
        <v/>
      </c>
      <c r="J35" s="32" t="n"/>
    </row>
    <row r="36">
      <c r="A36" s="34" t="n"/>
      <c r="B36" s="34" t="n"/>
      <c r="C36" s="34" t="n"/>
      <c r="D36" s="34" t="n"/>
      <c r="E36" s="34" t="n"/>
      <c r="F36" s="34" t="n"/>
      <c r="G36" s="35">
        <f>IF(F36="","",F36*0.21)</f>
        <v/>
      </c>
      <c r="H36" s="35">
        <f>IF(F36="","",F36*0.15)</f>
        <v/>
      </c>
      <c r="I36" s="35">
        <f>IF(F36="","",F36+G36-H36)</f>
        <v/>
      </c>
      <c r="J36" s="34" t="n"/>
    </row>
    <row r="37">
      <c r="A37" s="32" t="n"/>
      <c r="B37" s="32" t="n"/>
      <c r="C37" s="32" t="n"/>
      <c r="D37" s="32" t="n"/>
      <c r="E37" s="32" t="n"/>
      <c r="F37" s="32" t="n"/>
      <c r="G37" s="33">
        <f>IF(F37="","",F37*0.21)</f>
        <v/>
      </c>
      <c r="H37" s="33">
        <f>IF(F37="","",F37*0.15)</f>
        <v/>
      </c>
      <c r="I37" s="33">
        <f>IF(F37="","",F37+G37-H37)</f>
        <v/>
      </c>
      <c r="J37" s="32" t="n"/>
    </row>
    <row r="38">
      <c r="A38" s="34" t="n"/>
      <c r="B38" s="34" t="n"/>
      <c r="C38" s="34" t="n"/>
      <c r="D38" s="34" t="n"/>
      <c r="E38" s="34" t="n"/>
      <c r="F38" s="34" t="n"/>
      <c r="G38" s="35">
        <f>IF(F38="","",F38*0.21)</f>
        <v/>
      </c>
      <c r="H38" s="35">
        <f>IF(F38="","",F38*0.15)</f>
        <v/>
      </c>
      <c r="I38" s="35">
        <f>IF(F38="","",F38+G38-H38)</f>
        <v/>
      </c>
      <c r="J38" s="34" t="n"/>
    </row>
    <row r="39">
      <c r="A39" s="32" t="n"/>
      <c r="B39" s="32" t="n"/>
      <c r="C39" s="32" t="n"/>
      <c r="D39" s="32" t="n"/>
      <c r="E39" s="32" t="n"/>
      <c r="F39" s="32" t="n"/>
      <c r="G39" s="33">
        <f>IF(F39="","",F39*0.21)</f>
        <v/>
      </c>
      <c r="H39" s="33">
        <f>IF(F39="","",F39*0.15)</f>
        <v/>
      </c>
      <c r="I39" s="33">
        <f>IF(F39="","",F39+G39-H39)</f>
        <v/>
      </c>
      <c r="J39" s="32" t="n"/>
    </row>
    <row r="40">
      <c r="A40" s="34" t="n"/>
      <c r="B40" s="34" t="n"/>
      <c r="C40" s="34" t="n"/>
      <c r="D40" s="34" t="n"/>
      <c r="E40" s="34" t="n"/>
      <c r="F40" s="34" t="n"/>
      <c r="G40" s="35">
        <f>IF(F40="","",F40*0.21)</f>
        <v/>
      </c>
      <c r="H40" s="35">
        <f>IF(F40="","",F40*0.15)</f>
        <v/>
      </c>
      <c r="I40" s="35">
        <f>IF(F40="","",F40+G40-H40)</f>
        <v/>
      </c>
      <c r="J40" s="34" t="n"/>
    </row>
    <row r="41">
      <c r="A41" s="32" t="n"/>
      <c r="B41" s="32" t="n"/>
      <c r="C41" s="32" t="n"/>
      <c r="D41" s="32" t="n"/>
      <c r="E41" s="32" t="n"/>
      <c r="F41" s="32" t="n"/>
      <c r="G41" s="33">
        <f>IF(F41="","",F41*0.21)</f>
        <v/>
      </c>
      <c r="H41" s="33">
        <f>IF(F41="","",F41*0.15)</f>
        <v/>
      </c>
      <c r="I41" s="33">
        <f>IF(F41="","",F41+G41-H41)</f>
        <v/>
      </c>
      <c r="J41" s="32" t="n"/>
    </row>
    <row r="42">
      <c r="A42" s="34" t="n"/>
      <c r="B42" s="34" t="n"/>
      <c r="C42" s="34" t="n"/>
      <c r="D42" s="34" t="n"/>
      <c r="E42" s="34" t="n"/>
      <c r="F42" s="34" t="n"/>
      <c r="G42" s="35">
        <f>IF(F42="","",F42*0.21)</f>
        <v/>
      </c>
      <c r="H42" s="35">
        <f>IF(F42="","",F42*0.15)</f>
        <v/>
      </c>
      <c r="I42" s="35">
        <f>IF(F42="","",F42+G42-H42)</f>
        <v/>
      </c>
      <c r="J42" s="34" t="n"/>
    </row>
    <row r="43">
      <c r="A43" s="32" t="n"/>
      <c r="B43" s="32" t="n"/>
      <c r="C43" s="32" t="n"/>
      <c r="D43" s="32" t="n"/>
      <c r="E43" s="32" t="n"/>
      <c r="F43" s="32" t="n"/>
      <c r="G43" s="33">
        <f>IF(F43="","",F43*0.21)</f>
        <v/>
      </c>
      <c r="H43" s="33">
        <f>IF(F43="","",F43*0.15)</f>
        <v/>
      </c>
      <c r="I43" s="33">
        <f>IF(F43="","",F43+G43-H43)</f>
        <v/>
      </c>
      <c r="J43" s="32" t="n"/>
    </row>
    <row r="44">
      <c r="A44" s="34" t="n"/>
      <c r="B44" s="34" t="n"/>
      <c r="C44" s="34" t="n"/>
      <c r="D44" s="34" t="n"/>
      <c r="E44" s="34" t="n"/>
      <c r="F44" s="34" t="n"/>
      <c r="G44" s="35">
        <f>IF(F44="","",F44*0.21)</f>
        <v/>
      </c>
      <c r="H44" s="35">
        <f>IF(F44="","",F44*0.15)</f>
        <v/>
      </c>
      <c r="I44" s="35">
        <f>IF(F44="","",F44+G44-H44)</f>
        <v/>
      </c>
      <c r="J44" s="34" t="n"/>
    </row>
    <row r="45">
      <c r="A45" s="32" t="n"/>
      <c r="B45" s="32" t="n"/>
      <c r="C45" s="32" t="n"/>
      <c r="D45" s="32" t="n"/>
      <c r="E45" s="32" t="n"/>
      <c r="F45" s="32" t="n"/>
      <c r="G45" s="33">
        <f>IF(F45="","",F45*0.21)</f>
        <v/>
      </c>
      <c r="H45" s="33">
        <f>IF(F45="","",F45*0.15)</f>
        <v/>
      </c>
      <c r="I45" s="33">
        <f>IF(F45="","",F45+G45-H45)</f>
        <v/>
      </c>
      <c r="J45" s="32" t="n"/>
    </row>
    <row r="46">
      <c r="A46" s="34" t="n"/>
      <c r="B46" s="34" t="n"/>
      <c r="C46" s="34" t="n"/>
      <c r="D46" s="34" t="n"/>
      <c r="E46" s="34" t="n"/>
      <c r="F46" s="34" t="n"/>
      <c r="G46" s="35">
        <f>IF(F46="","",F46*0.21)</f>
        <v/>
      </c>
      <c r="H46" s="35">
        <f>IF(F46="","",F46*0.15)</f>
        <v/>
      </c>
      <c r="I46" s="35">
        <f>IF(F46="","",F46+G46-H46)</f>
        <v/>
      </c>
      <c r="J46" s="34" t="n"/>
    </row>
    <row r="47">
      <c r="A47" s="32" t="n"/>
      <c r="B47" s="32" t="n"/>
      <c r="C47" s="32" t="n"/>
      <c r="D47" s="32" t="n"/>
      <c r="E47" s="32" t="n"/>
      <c r="F47" s="32" t="n"/>
      <c r="G47" s="33">
        <f>IF(F47="","",F47*0.21)</f>
        <v/>
      </c>
      <c r="H47" s="33">
        <f>IF(F47="","",F47*0.15)</f>
        <v/>
      </c>
      <c r="I47" s="33">
        <f>IF(F47="","",F47+G47-H47)</f>
        <v/>
      </c>
      <c r="J47" s="32" t="n"/>
    </row>
    <row r="48">
      <c r="A48" s="34" t="n"/>
      <c r="B48" s="34" t="n"/>
      <c r="C48" s="34" t="n"/>
      <c r="D48" s="34" t="n"/>
      <c r="E48" s="34" t="n"/>
      <c r="F48" s="34" t="n"/>
      <c r="G48" s="35">
        <f>IF(F48="","",F48*0.21)</f>
        <v/>
      </c>
      <c r="H48" s="35">
        <f>IF(F48="","",F48*0.15)</f>
        <v/>
      </c>
      <c r="I48" s="35">
        <f>IF(F48="","",F48+G48-H48)</f>
        <v/>
      </c>
      <c r="J48" s="34" t="n"/>
    </row>
    <row r="49">
      <c r="A49" s="32" t="n"/>
      <c r="B49" s="32" t="n"/>
      <c r="C49" s="32" t="n"/>
      <c r="D49" s="32" t="n"/>
      <c r="E49" s="32" t="n"/>
      <c r="F49" s="32" t="n"/>
      <c r="G49" s="33">
        <f>IF(F49="","",F49*0.21)</f>
        <v/>
      </c>
      <c r="H49" s="33">
        <f>IF(F49="","",F49*0.15)</f>
        <v/>
      </c>
      <c r="I49" s="33">
        <f>IF(F49="","",F49+G49-H49)</f>
        <v/>
      </c>
      <c r="J49" s="32" t="n"/>
    </row>
    <row r="50">
      <c r="A50" s="34" t="n"/>
      <c r="B50" s="34" t="n"/>
      <c r="C50" s="34" t="n"/>
      <c r="D50" s="34" t="n"/>
      <c r="E50" s="34" t="n"/>
      <c r="F50" s="34" t="n"/>
      <c r="G50" s="35">
        <f>IF(F50="","",F50*0.21)</f>
        <v/>
      </c>
      <c r="H50" s="35">
        <f>IF(F50="","",F50*0.15)</f>
        <v/>
      </c>
      <c r="I50" s="35">
        <f>IF(F50="","",F50+G50-H50)</f>
        <v/>
      </c>
      <c r="J50" s="34" t="n"/>
    </row>
    <row r="51">
      <c r="A51" s="32" t="n"/>
      <c r="B51" s="32" t="n"/>
      <c r="C51" s="32" t="n"/>
      <c r="D51" s="32" t="n"/>
      <c r="E51" s="32" t="n"/>
      <c r="F51" s="32" t="n"/>
      <c r="G51" s="33">
        <f>IF(F51="","",F51*0.21)</f>
        <v/>
      </c>
      <c r="H51" s="33">
        <f>IF(F51="","",F51*0.15)</f>
        <v/>
      </c>
      <c r="I51" s="33">
        <f>IF(F51="","",F51+G51-H51)</f>
        <v/>
      </c>
      <c r="J51" s="32" t="n"/>
    </row>
    <row r="52">
      <c r="A52" s="34" t="n"/>
      <c r="B52" s="34" t="n"/>
      <c r="C52" s="34" t="n"/>
      <c r="D52" s="34" t="n"/>
      <c r="E52" s="34" t="n"/>
      <c r="F52" s="34" t="n"/>
      <c r="G52" s="35">
        <f>IF(F52="","",F52*0.21)</f>
        <v/>
      </c>
      <c r="H52" s="35">
        <f>IF(F52="","",F52*0.15)</f>
        <v/>
      </c>
      <c r="I52" s="35">
        <f>IF(F52="","",F52+G52-H52)</f>
        <v/>
      </c>
      <c r="J52" s="34" t="n"/>
    </row>
    <row r="53">
      <c r="A53" s="32" t="n"/>
      <c r="B53" s="32" t="n"/>
      <c r="C53" s="32" t="n"/>
      <c r="D53" s="32" t="n"/>
      <c r="E53" s="32" t="n"/>
      <c r="F53" s="32" t="n"/>
      <c r="G53" s="33">
        <f>IF(F53="","",F53*0.21)</f>
        <v/>
      </c>
      <c r="H53" s="33">
        <f>IF(F53="","",F53*0.15)</f>
        <v/>
      </c>
      <c r="I53" s="33">
        <f>IF(F53="","",F53+G53-H53)</f>
        <v/>
      </c>
      <c r="J53" s="32" t="n"/>
    </row>
    <row r="54"/>
    <row r="55"/>
    <row r="56">
      <c r="A56" s="36" t="inlineStr">
        <is>
          <t>RESUMEN TRIMESTRAL (para Modelo 303 IVA y Modelo 130 IRPF)</t>
        </is>
      </c>
      <c r="B56" s="40" t="n"/>
      <c r="C56" s="40" t="n"/>
      <c r="D56" s="40" t="n"/>
      <c r="E56" s="40" t="n"/>
      <c r="F56" s="40" t="n"/>
      <c r="G56" s="40" t="n"/>
      <c r="H56" s="40" t="n"/>
      <c r="I56" s="40" t="n"/>
      <c r="J56" s="41" t="n"/>
    </row>
    <row r="57" customFormat="1" s="10">
      <c r="A57" s="11" t="inlineStr"/>
      <c r="B57" s="11" t="inlineStr">
        <is>
          <t>Trimestre</t>
        </is>
      </c>
      <c r="C57" s="11" t="inlineStr"/>
      <c r="D57" s="11" t="inlineStr"/>
      <c r="E57" s="11" t="inlineStr"/>
      <c r="F57" s="11" t="inlineStr">
        <is>
          <t>Base Imponible</t>
        </is>
      </c>
      <c r="G57" s="11" t="inlineStr">
        <is>
          <t>IVA Repercutido</t>
        </is>
      </c>
      <c r="H57" s="11" t="inlineStr">
        <is>
          <t>IRPF Retenido</t>
        </is>
      </c>
      <c r="I57" s="11" t="inlineStr">
        <is>
          <t>Total Cobrado</t>
        </is>
      </c>
      <c r="J57" s="11" t="inlineStr"/>
    </row>
    <row r="58">
      <c r="A58" s="34" t="n"/>
      <c r="B58" s="37" t="inlineStr">
        <is>
          <t>T1 (Ene-Mar)</t>
        </is>
      </c>
      <c r="C58" s="34" t="n"/>
      <c r="D58" s="34" t="n"/>
      <c r="E58" s="34" t="n"/>
      <c r="F58" s="35">
        <f>SUMPRODUCT((MONTH(DATEVALUE(SUBSTITUTE(B4:B53,"/","-")))&gt;=1)*(MONTH(DATEVALUE(SUBSTITUTE(B4:B53,"/","-")))&lt;=3)*(F4:F53))</f>
        <v/>
      </c>
      <c r="G58" s="35">
        <f>F58*0.21</f>
        <v/>
      </c>
      <c r="H58" s="35">
        <f>F58*0.15</f>
        <v/>
      </c>
      <c r="I58" s="35">
        <f>F58+G58-H58</f>
        <v/>
      </c>
      <c r="J58" s="34" t="n"/>
    </row>
    <row r="59">
      <c r="A59" s="32" t="n"/>
      <c r="B59" s="7" t="inlineStr">
        <is>
          <t>T2 (Abr-Jun)</t>
        </is>
      </c>
      <c r="C59" s="32" t="n"/>
      <c r="D59" s="32" t="n"/>
      <c r="E59" s="32" t="n"/>
      <c r="F59" s="33">
        <f>SUMPRODUCT((MONTH(DATEVALUE(SUBSTITUTE(B4:B53,"/","-")))&gt;=4)*(MONTH(DATEVALUE(SUBSTITUTE(B4:B53,"/","-")))&lt;=6)*(F4:F53))</f>
        <v/>
      </c>
      <c r="G59" s="33">
        <f>F59*0.21</f>
        <v/>
      </c>
      <c r="H59" s="33">
        <f>F59*0.15</f>
        <v/>
      </c>
      <c r="I59" s="33">
        <f>F59+G59-H59</f>
        <v/>
      </c>
      <c r="J59" s="32" t="n"/>
    </row>
    <row r="60">
      <c r="A60" s="34" t="n"/>
      <c r="B60" s="37" t="inlineStr">
        <is>
          <t>T3 (Jul-Sep)</t>
        </is>
      </c>
      <c r="C60" s="34" t="n"/>
      <c r="D60" s="34" t="n"/>
      <c r="E60" s="34" t="n"/>
      <c r="F60" s="35">
        <f>SUMPRODUCT((MONTH(DATEVALUE(SUBSTITUTE(B4:B53,"/","-")))&gt;=7)*(MONTH(DATEVALUE(SUBSTITUTE(B4:B53,"/","-")))&lt;=9)*(F4:F53))</f>
        <v/>
      </c>
      <c r="G60" s="35">
        <f>F60*0.21</f>
        <v/>
      </c>
      <c r="H60" s="35">
        <f>F60*0.15</f>
        <v/>
      </c>
      <c r="I60" s="35">
        <f>F60+G60-H60</f>
        <v/>
      </c>
      <c r="J60" s="34" t="n"/>
    </row>
    <row r="61">
      <c r="A61" s="32" t="n"/>
      <c r="B61" s="7" t="inlineStr">
        <is>
          <t>T4 (Oct-Dic)</t>
        </is>
      </c>
      <c r="C61" s="32" t="n"/>
      <c r="D61" s="32" t="n"/>
      <c r="E61" s="32" t="n"/>
      <c r="F61" s="33">
        <f>SUMPRODUCT((MONTH(DATEVALUE(SUBSTITUTE(B4:B53,"/","-")))&gt;=10)*(MONTH(DATEVALUE(SUBSTITUTE(B4:B53,"/","-")))&lt;=12)*(F4:F53))</f>
        <v/>
      </c>
      <c r="G61" s="33">
        <f>F61*0.21</f>
        <v/>
      </c>
      <c r="H61" s="33">
        <f>F61*0.15</f>
        <v/>
      </c>
      <c r="I61" s="33">
        <f>F61+G61-H61</f>
        <v/>
      </c>
      <c r="J61" s="32" t="n"/>
    </row>
    <row r="62"/>
    <row r="63">
      <c r="B63" s="38" t="inlineStr">
        <is>
          <t>TOTAL ANUAL</t>
        </is>
      </c>
      <c r="F63" s="39">
        <f>SUM(F58:F61)</f>
        <v/>
      </c>
      <c r="G63" s="39">
        <f>SUM(G58:G61)</f>
        <v/>
      </c>
      <c r="H63" s="39">
        <f>SUM(H58:H61)</f>
        <v/>
      </c>
      <c r="I63" s="39">
        <f>SUM(I58:I61)</f>
        <v/>
      </c>
    </row>
    <row r="64"/>
    <row r="65"/>
    <row r="66">
      <c r="A66" s="26" t="inlineStr">
        <is>
          <t>Modelo criado por TrainerStudio - www.trainerstudio.com</t>
        </is>
      </c>
    </row>
  </sheetData>
  <mergeCells count="3">
    <mergeCell ref="A1:J1"/>
    <mergeCell ref="A56:J56"/>
    <mergeCell ref="A66:J66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