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eño de sesión" state="visible" r:id="rId4"/>
    <sheet sheetId="2" name="Miembros" state="visible" r:id="rId5"/>
    <sheet sheetId="3" name="Asistencia" state="visible" r:id="rId6"/>
    <sheet sheetId="4" name="Cuotas" state="visible" r:id="rId7"/>
  </sheets>
  <calcPr calcId="171027" fullCalcOnLoad="1"/>
</workbook>
</file>

<file path=xl/sharedStrings.xml><?xml version="1.0" encoding="utf-8"?>
<sst xmlns="http://schemas.openxmlformats.org/spreadsheetml/2006/main" count="137" uniqueCount="122">
  <si>
    <t>DISEÑO DE SESIÓN PARA GRUPOS REDUCIDOS</t>
  </si>
  <si>
    <t>Un mismo patrón para todo el grupo y una variante por nivel. La sesión de ejemplo es un punto de partida: cambia los ejercicios, el material y los tiempos.</t>
  </si>
  <si>
    <t>Fecha:</t>
  </si>
  <si>
    <t>Objetivo:</t>
  </si>
  <si>
    <t>Fuerza: dominante de rodilla</t>
  </si>
  <si>
    <t>Personas:</t>
  </si>
  <si>
    <t>Estaciones:</t>
  </si>
  <si>
    <t>Por estación:</t>
  </si>
  <si>
    <t>Bloque</t>
  </si>
  <si>
    <t>Patrón</t>
  </si>
  <si>
    <t>Formato</t>
  </si>
  <si>
    <t>Principiante</t>
  </si>
  <si>
    <t>Intermedio</t>
  </si>
  <si>
    <t>Avanzado</t>
  </si>
  <si>
    <t>Material</t>
  </si>
  <si>
    <t>Notas</t>
  </si>
  <si>
    <t>Calentamiento común</t>
  </si>
  <si>
    <t>Todo el grupo</t>
  </si>
  <si>
    <t>8-10 min</t>
  </si>
  <si>
    <t>2 rondas: 10 sentadillas al aire, 10 puentes de glúteo, 8 rotaciones torácicas por lado, 20 s de plancha</t>
  </si>
  <si>
    <t>Esterillas</t>
  </si>
  <si>
    <t>Bloque principal</t>
  </si>
  <si>
    <t>Dominante de rodilla</t>
  </si>
  <si>
    <t>4 x 6-8, desc. 2 min</t>
  </si>
  <si>
    <t>Sentadilla a cajón con mancuerna</t>
  </si>
  <si>
    <t>Sentadilla goblet con kettlebell</t>
  </si>
  <si>
    <t>Sentadilla trasera con barra</t>
  </si>
  <si>
    <t>Cajón, kettlebells, rack</t>
  </si>
  <si>
    <t>Estación 1</t>
  </si>
  <si>
    <t>Empuje</t>
  </si>
  <si>
    <t>40 s trabajo / 20 s cambio, 3 vueltas</t>
  </si>
  <si>
    <t>Flexiones con manos en banco</t>
  </si>
  <si>
    <t>Flexiones</t>
  </si>
  <si>
    <t>Flexiones con pausa abajo</t>
  </si>
  <si>
    <t>Banco</t>
  </si>
  <si>
    <t>Estación 2</t>
  </si>
  <si>
    <t>Tracción</t>
  </si>
  <si>
    <t>Remo con goma</t>
  </si>
  <si>
    <t>Remo con mancuerna a una mano</t>
  </si>
  <si>
    <t>Remo invertido en anillas</t>
  </si>
  <si>
    <t>Gomas, mancuernas, anillas</t>
  </si>
  <si>
    <t>Estación 3</t>
  </si>
  <si>
    <t>Bisagra de cadera</t>
  </si>
  <si>
    <t>Puente de glúteo</t>
  </si>
  <si>
    <t>Peso muerto rumano con mancuernas</t>
  </si>
  <si>
    <t>Swing con kettlebell</t>
  </si>
  <si>
    <t>Mancuernas, kettlebells</t>
  </si>
  <si>
    <t>Estación 4</t>
  </si>
  <si>
    <t>Core y acarreo</t>
  </si>
  <si>
    <t>Plancha con rodillas apoyadas</t>
  </si>
  <si>
    <t>Plancha</t>
  </si>
  <si>
    <t>Paseo del granjero</t>
  </si>
  <si>
    <t>Kettlebells</t>
  </si>
  <si>
    <t>Estación 5</t>
  </si>
  <si>
    <t>Estación 6</t>
  </si>
  <si>
    <t>Cierre con marcador</t>
  </si>
  <si>
    <t>AMRAP 6 min</t>
  </si>
  <si>
    <t>8 sentadillas + 8 flexiones + 8 remos con goma, con la variante de cada nivel. Cada persona anota sus rondas.</t>
  </si>
  <si>
    <t>Gomas</t>
  </si>
  <si>
    <t>QUIÉN HACE QUÉ HOY</t>
  </si>
  <si>
    <t>N.º</t>
  </si>
  <si>
    <t>Nombre</t>
  </si>
  <si>
    <t>Nivel</t>
  </si>
  <si>
    <t>Estación de inicio</t>
  </si>
  <si>
    <t>Carga en el bloque principal</t>
  </si>
  <si>
    <t>Rondas en el cierre</t>
  </si>
  <si>
    <t>RPE (1-10)</t>
  </si>
  <si>
    <t>Plantilla creada por TrainerStudio - www.trainerstudio.com</t>
  </si>
  <si>
    <t>MIEMBROS DEL GRUPO</t>
  </si>
  <si>
    <t>Rellena primero esta hoja: los nombres, el nivel y la cuota pasan solos a las demás.</t>
  </si>
  <si>
    <t>Grupo:</t>
  </si>
  <si>
    <t>Horario:</t>
  </si>
  <si>
    <t>Aforo:</t>
  </si>
  <si>
    <t>Fecha de alta</t>
  </si>
  <si>
    <t>Cuota mensual (€)</t>
  </si>
  <si>
    <t>Forma de pago</t>
  </si>
  <si>
    <t>Lesiones o limitaciones</t>
  </si>
  <si>
    <t>Objetivo</t>
  </si>
  <si>
    <t>ASISTENCIA Y ADHERENCIA</t>
  </si>
  <si>
    <t>Escribe la fecha de cada sesión en la fila de fechas y marca Sí o No en cada persona.</t>
  </si>
  <si>
    <t>Mes:</t>
  </si>
  <si>
    <t>Alerta por debajo de: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</si>
  <si>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</si>
  <si>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</si>
  <si>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</si>
  <si>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</si>
  <si>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</si>
  <si>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</si>
  <si>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</si>
  <si>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</si>
  <si>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</si>
  <si>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</si>
  <si>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</si>
  <si>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</si>
  <si>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Asistidas</t>
  </si>
  <si>
    <t>Faltas</t>
  </si>
  <si>
    <t>Adherencia</t>
  </si>
  <si>
    <t>Estado</t>
  </si>
  <si>
    <t>Fecha</t>
  </si>
  <si>
    <t>Asistentes</t>
  </si>
  <si>
    <t>Ocupación</t>
  </si>
  <si>
    <t>CUOTAS MENSUALES</t>
  </si>
  <si>
    <t>Marca cada mes como Pagado o Pendiente. La cuota sale de la hoja Miembros.</t>
  </si>
  <si>
    <t>Año:</t>
  </si>
  <si>
    <t>Cuota (€)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</si>
  <si>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</si>
  <si>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</si>
  <si>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</si>
  <si>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</si>
  <si>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</si>
  <si>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</si>
  <si>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</si>
  <si>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</si>
  <si>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</si>
  <si>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</si>
  <si>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</si>
  <si>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</si>
  <si>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Meses pagados</t>
  </si>
  <si>
    <t>Cobrado (€)</t>
  </si>
  <si>
    <t>Pendiente (€)</t>
  </si>
  <si>
    <t>Cobrado</t>
  </si>
  <si>
    <t>Pendiente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</si>
</sst>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yy"/>
    <numFmt numFmtId="165" formatCode="#,##0.00 &quot;€&quot;"/>
    <numFmt numFmtId="166" formatCode="dd/mm"/>
  </numFmts>
  <fonts count="7" x14ac:knownFonts="1">
    <font>
      <color theme="1"/>
      <family val="2"/>
      <scheme val="minor"/>
      <sz val="11"/>
      <name val="Calibri"/>
    </font>
    <font>
      <b/>
      <color rgb="FFFFFFFF"/>
      <sz val="18"/>
    </font>
    <font>
      <i/>
      <color rgb="FFFFFFFF"/>
      <sz val="10"/>
    </font>
    <font>
      <b/>
      <sz val="10"/>
    </font>
    <font>
      <sz val="10"/>
    </font>
    <font>
      <b/>
      <color rgb="FFFFFFFF"/>
      <sz val="12"/>
    </font>
    <font>
      <i/>
      <color rgb="FF6B7280"/>
      <sz val="9"/>
    </font>
  </fonts>
  <fills count="6">
    <fill>
      <patternFill patternType="none"/>
    </fill>
    <fill>
      <patternFill patternType="gray125"/>
    </fill>
    <fill>
      <patternFill patternType="solid">
        <fgColor rgb="FF111827"/>
      </patternFill>
    </fill>
    <fill>
      <patternFill patternType="solid">
        <fgColor rgb="FF00CA75"/>
      </patternFill>
    </fill>
    <fill>
      <patternFill patternType="solid">
        <fgColor rgb="FFE5E7EB"/>
      </patternFill>
    </fill>
    <fill>
      <patternFill patternType="solid">
        <fgColor rgb="FFF9FAFB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/>
    <xf numFmtId="16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164" fontId="4" fillId="5" borderId="1" xfId="0" applyNumberFormat="1" applyFont="1" applyFill="1" applyBorder="1" applyAlignment="1">
      <alignment vertical="center" wrapText="1"/>
    </xf>
    <xf numFmtId="165" fontId="4" fillId="5" borderId="1" xfId="0" applyNumberFormat="1" applyFont="1" applyFill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165" fontId="4" fillId="0" borderId="1" xfId="0" applyNumberFormat="1" applyFont="1" applyBorder="1" applyAlignment="1">
      <alignment vertical="center" wrapText="1"/>
    </xf>
    <xf numFmtId="9" fontId="0" fillId="0" borderId="1" xfId="0" applyNumberFormat="1" applyBorder="1" applyAlignment="1">
      <alignment horizontal="center"/>
    </xf>
    <xf numFmtId="166" fontId="4" fillId="5" borderId="1" xfId="0" applyNumberFormat="1" applyFont="1" applyFill="1" applyBorder="1" applyAlignment="1">
      <alignment vertical="center" wrapText="1"/>
    </xf>
    <xf numFmtId="9" fontId="4" fillId="0" borderId="1" xfId="0" applyNumberFormat="1" applyFont="1" applyBorder="1" applyAlignment="1">
      <alignment horizontal="center" vertical="center"/>
    </xf>
    <xf numFmtId="9" fontId="4" fillId="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9" fontId="3" fillId="5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/>
    <xf numFmtId="165" fontId="3" fillId="5" borderId="1" xfId="0" applyNumberFormat="1" applyFont="1" applyFill="1" applyBorder="1"/>
    <xf numFmtId="0" fontId="3" fillId="0" borderId="1" xfId="0" applyFont="1" applyBorder="1"/>
    <xf numFmtId="165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FormatPr defaultRowHeight="15" outlineLevelRow="0" outlineLevelCol="0" x14ac:dyDescent="55"/>
  <cols>
    <col min="1" max="1" width="21" customWidth="1"/>
    <col min="2" max="2" width="19" customWidth="1"/>
    <col min="3" max="3" width="22" customWidth="1"/>
    <col min="4" max="6" width="30" customWidth="1"/>
    <col min="7" max="7" width="24" customWidth="1"/>
    <col min="8" max="8" width="22" customWidth="1"/>
  </cols>
  <sheetData>
    <row r="1" ht="36" customHeight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ht="30" customHeight="1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3" spans="1:6" x14ac:dyDescent="0.25">
      <c r="A3" s="3" t="s">
        <v>2</v>
      </c>
      <c r="B3" s="4"/>
      <c r="C3" s="3" t="s">
        <v>3</v>
      </c>
      <c r="D3" s="5" t="s">
        <v>4</v>
      </c>
      <c r="E3" s="5"/>
      <c r="F3" s="5"/>
    </row>
    <row r="4" spans="1:6" x14ac:dyDescent="0.25">
      <c r="A4" s="3" t="s">
        <v>5</v>
      </c>
      <c r="B4" s="6">
        <f>COUNTIF('Miembros'!B6:B17,"?*")</f>
        <v>0</v>
      </c>
      <c r="C4" s="3" t="s">
        <v>6</v>
      </c>
      <c r="D4" s="6">
        <f>COUNTIF(D9:D14,"?*")</f>
        <v>4</v>
      </c>
      <c r="E4" s="3" t="s">
        <v>7</v>
      </c>
      <c r="F4" s="6" t="str">
        <f>IF(OR(B4=0,D4=0),"",ROUNDUP(B4/D4,0))</f>
        <v/>
      </c>
    </row>
    <row r="6" spans="1:8" s="3" customFormat="1" x14ac:dyDescent="0.25">
      <c r="A6" s="7" t="s">
        <v>8</v>
      </c>
      <c r="B6" s="7" t="s">
        <v>9</v>
      </c>
      <c r="C6" s="7" t="s">
        <v>10</v>
      </c>
      <c r="D6" s="7" t="s">
        <v>11</v>
      </c>
      <c r="E6" s="7" t="s">
        <v>12</v>
      </c>
      <c r="F6" s="7" t="s">
        <v>13</v>
      </c>
      <c r="G6" s="7" t="s">
        <v>14</v>
      </c>
      <c r="H6" s="7" t="s">
        <v>15</v>
      </c>
    </row>
    <row r="7" ht="42" customHeight="1" spans="1:8" x14ac:dyDescent="0.25">
      <c r="A7" s="8" t="s">
        <v>16</v>
      </c>
      <c r="B7" s="9" t="s">
        <v>17</v>
      </c>
      <c r="C7" s="9" t="s">
        <v>18</v>
      </c>
      <c r="D7" s="9" t="s">
        <v>19</v>
      </c>
      <c r="E7" s="9"/>
      <c r="F7" s="9"/>
      <c r="G7" s="9" t="s">
        <v>20</v>
      </c>
      <c r="H7" s="9"/>
    </row>
    <row r="8" ht="42" customHeight="1" spans="1:8" x14ac:dyDescent="0.25">
      <c r="A8" s="10" t="s">
        <v>21</v>
      </c>
      <c r="B8" s="11" t="s">
        <v>22</v>
      </c>
      <c r="C8" s="11" t="s">
        <v>23</v>
      </c>
      <c r="D8" s="11" t="s">
        <v>24</v>
      </c>
      <c r="E8" s="11" t="s">
        <v>25</v>
      </c>
      <c r="F8" s="11" t="s">
        <v>26</v>
      </c>
      <c r="G8" s="11" t="s">
        <v>27</v>
      </c>
      <c r="H8" s="11"/>
    </row>
    <row r="9" ht="42" customHeight="1" spans="1:8" x14ac:dyDescent="0.25">
      <c r="A9" s="8" t="s">
        <v>28</v>
      </c>
      <c r="B9" s="9" t="s">
        <v>29</v>
      </c>
      <c r="C9" s="9" t="s">
        <v>30</v>
      </c>
      <c r="D9" s="9" t="s">
        <v>31</v>
      </c>
      <c r="E9" s="9" t="s">
        <v>32</v>
      </c>
      <c r="F9" s="9" t="s">
        <v>33</v>
      </c>
      <c r="G9" s="9" t="s">
        <v>34</v>
      </c>
      <c r="H9" s="9"/>
    </row>
    <row r="10" ht="42" customHeight="1" spans="1:8" x14ac:dyDescent="0.25">
      <c r="A10" s="10" t="s">
        <v>35</v>
      </c>
      <c r="B10" s="11" t="s">
        <v>36</v>
      </c>
      <c r="C10" s="11" t="s">
        <v>30</v>
      </c>
      <c r="D10" s="11" t="s">
        <v>37</v>
      </c>
      <c r="E10" s="11" t="s">
        <v>38</v>
      </c>
      <c r="F10" s="11" t="s">
        <v>39</v>
      </c>
      <c r="G10" s="11" t="s">
        <v>40</v>
      </c>
      <c r="H10" s="11"/>
    </row>
    <row r="11" ht="42" customHeight="1" spans="1:8" x14ac:dyDescent="0.25">
      <c r="A11" s="8" t="s">
        <v>41</v>
      </c>
      <c r="B11" s="9" t="s">
        <v>42</v>
      </c>
      <c r="C11" s="9" t="s">
        <v>30</v>
      </c>
      <c r="D11" s="9" t="s">
        <v>43</v>
      </c>
      <c r="E11" s="9" t="s">
        <v>44</v>
      </c>
      <c r="F11" s="9" t="s">
        <v>45</v>
      </c>
      <c r="G11" s="9" t="s">
        <v>46</v>
      </c>
      <c r="H11" s="9"/>
    </row>
    <row r="12" ht="42" customHeight="1" spans="1:8" x14ac:dyDescent="0.25">
      <c r="A12" s="10" t="s">
        <v>47</v>
      </c>
      <c r="B12" s="11" t="s">
        <v>48</v>
      </c>
      <c r="C12" s="11" t="s">
        <v>30</v>
      </c>
      <c r="D12" s="11" t="s">
        <v>49</v>
      </c>
      <c r="E12" s="11" t="s">
        <v>50</v>
      </c>
      <c r="F12" s="11" t="s">
        <v>51</v>
      </c>
      <c r="G12" s="11" t="s">
        <v>52</v>
      </c>
      <c r="H12" s="11"/>
    </row>
    <row r="13" ht="42" customHeight="1" spans="1:8" x14ac:dyDescent="0.25">
      <c r="A13" s="8" t="s">
        <v>53</v>
      </c>
      <c r="B13" s="9"/>
      <c r="C13" s="9"/>
      <c r="D13" s="9"/>
      <c r="E13" s="9"/>
      <c r="F13" s="9"/>
      <c r="G13" s="9"/>
      <c r="H13" s="9"/>
    </row>
    <row r="14" ht="42" customHeight="1" spans="1:8" x14ac:dyDescent="0.25">
      <c r="A14" s="10" t="s">
        <v>54</v>
      </c>
      <c r="B14" s="11"/>
      <c r="C14" s="11"/>
      <c r="D14" s="11"/>
      <c r="E14" s="11"/>
      <c r="F14" s="11"/>
      <c r="G14" s="11"/>
      <c r="H14" s="11"/>
    </row>
    <row r="15" ht="42" customHeight="1" spans="1:8" x14ac:dyDescent="0.25">
      <c r="A15" s="8" t="s">
        <v>55</v>
      </c>
      <c r="B15" s="9" t="s">
        <v>17</v>
      </c>
      <c r="C15" s="9" t="s">
        <v>56</v>
      </c>
      <c r="D15" s="9" t="s">
        <v>57</v>
      </c>
      <c r="E15" s="9"/>
      <c r="F15" s="9"/>
      <c r="G15" s="9" t="s">
        <v>58</v>
      </c>
      <c r="H15" s="9"/>
    </row>
    <row r="17" spans="1:8" x14ac:dyDescent="0.25">
      <c r="A17" s="12" t="s">
        <v>59</v>
      </c>
      <c r="B17" s="12"/>
      <c r="C17" s="12"/>
      <c r="D17" s="12"/>
      <c r="E17" s="12"/>
      <c r="F17" s="12"/>
      <c r="G17" s="12"/>
      <c r="H17" s="12"/>
    </row>
    <row r="18" spans="1:8" s="3" customFormat="1" x14ac:dyDescent="0.25">
      <c r="A18" s="7" t="s">
        <v>60</v>
      </c>
      <c r="B18" s="7" t="s">
        <v>61</v>
      </c>
      <c r="C18" s="7" t="s">
        <v>62</v>
      </c>
      <c r="D18" s="7" t="s">
        <v>63</v>
      </c>
      <c r="E18" s="7" t="s">
        <v>64</v>
      </c>
      <c r="F18" s="7" t="s">
        <v>65</v>
      </c>
      <c r="G18" s="7" t="s">
        <v>66</v>
      </c>
      <c r="H18" s="7" t="s">
        <v>15</v>
      </c>
    </row>
    <row r="19" spans="1:8" x14ac:dyDescent="0.25">
      <c r="A19" s="13">
        <v>1</v>
      </c>
      <c r="B19" s="9" t="str">
        <f>IF('Miembros'!B6="","",'Miembros'!B6)</f>
        <v/>
      </c>
      <c r="C19" s="9" t="str">
        <f>IF('Miembros'!C6="","",'Miembros'!C6)</f>
        <v/>
      </c>
      <c r="D19" s="9"/>
      <c r="E19" s="9"/>
      <c r="F19" s="9"/>
      <c r="G19" s="9"/>
      <c r="H19" s="9"/>
    </row>
    <row r="20" spans="1:8" x14ac:dyDescent="0.25">
      <c r="A20" s="14">
        <v>2</v>
      </c>
      <c r="B20" s="11" t="str">
        <f>IF('Miembros'!B7="","",'Miembros'!B7)</f>
        <v/>
      </c>
      <c r="C20" s="11" t="str">
        <f>IF('Miembros'!C7="","",'Miembros'!C7)</f>
        <v/>
      </c>
      <c r="D20" s="11"/>
      <c r="E20" s="11"/>
      <c r="F20" s="11"/>
      <c r="G20" s="11"/>
      <c r="H20" s="11"/>
    </row>
    <row r="21" spans="1:8" x14ac:dyDescent="0.25">
      <c r="A21" s="13">
        <v>3</v>
      </c>
      <c r="B21" s="9" t="str">
        <f>IF('Miembros'!B8="","",'Miembros'!B8)</f>
        <v/>
      </c>
      <c r="C21" s="9" t="str">
        <f>IF('Miembros'!C8="","",'Miembros'!C8)</f>
        <v/>
      </c>
      <c r="D21" s="9"/>
      <c r="E21" s="9"/>
      <c r="F21" s="9"/>
      <c r="G21" s="9"/>
      <c r="H21" s="9"/>
    </row>
    <row r="22" spans="1:8" x14ac:dyDescent="0.25">
      <c r="A22" s="14">
        <v>4</v>
      </c>
      <c r="B22" s="11" t="str">
        <f>IF('Miembros'!B9="","",'Miembros'!B9)</f>
        <v/>
      </c>
      <c r="C22" s="11" t="str">
        <f>IF('Miembros'!C9="","",'Miembros'!C9)</f>
        <v/>
      </c>
      <c r="D22" s="11"/>
      <c r="E22" s="11"/>
      <c r="F22" s="11"/>
      <c r="G22" s="11"/>
      <c r="H22" s="11"/>
    </row>
    <row r="23" spans="1:8" x14ac:dyDescent="0.25">
      <c r="A23" s="13">
        <v>5</v>
      </c>
      <c r="B23" s="9" t="str">
        <f>IF('Miembros'!B10="","",'Miembros'!B10)</f>
        <v/>
      </c>
      <c r="C23" s="9" t="str">
        <f>IF('Miembros'!C10="","",'Miembros'!C10)</f>
        <v/>
      </c>
      <c r="D23" s="9"/>
      <c r="E23" s="9"/>
      <c r="F23" s="9"/>
      <c r="G23" s="9"/>
      <c r="H23" s="9"/>
    </row>
    <row r="24" spans="1:8" x14ac:dyDescent="0.25">
      <c r="A24" s="14">
        <v>6</v>
      </c>
      <c r="B24" s="11" t="str">
        <f>IF('Miembros'!B11="","",'Miembros'!B11)</f>
        <v/>
      </c>
      <c r="C24" s="11" t="str">
        <f>IF('Miembros'!C11="","",'Miembros'!C11)</f>
        <v/>
      </c>
      <c r="D24" s="11"/>
      <c r="E24" s="11"/>
      <c r="F24" s="11"/>
      <c r="G24" s="11"/>
      <c r="H24" s="11"/>
    </row>
    <row r="25" spans="1:8" x14ac:dyDescent="0.25">
      <c r="A25" s="13">
        <v>7</v>
      </c>
      <c r="B25" s="9" t="str">
        <f>IF('Miembros'!B12="","",'Miembros'!B12)</f>
        <v/>
      </c>
      <c r="C25" s="9" t="str">
        <f>IF('Miembros'!C12="","",'Miembros'!C12)</f>
        <v/>
      </c>
      <c r="D25" s="9"/>
      <c r="E25" s="9"/>
      <c r="F25" s="9"/>
      <c r="G25" s="9"/>
      <c r="H25" s="9"/>
    </row>
    <row r="26" spans="1:8" x14ac:dyDescent="0.25">
      <c r="A26" s="14">
        <v>8</v>
      </c>
      <c r="B26" s="11" t="str">
        <f>IF('Miembros'!B13="","",'Miembros'!B13)</f>
        <v/>
      </c>
      <c r="C26" s="11" t="str">
        <f>IF('Miembros'!C13="","",'Miembros'!C13)</f>
        <v/>
      </c>
      <c r="D26" s="11"/>
      <c r="E26" s="11"/>
      <c r="F26" s="11"/>
      <c r="G26" s="11"/>
      <c r="H26" s="11"/>
    </row>
    <row r="27" spans="1:8" x14ac:dyDescent="0.25">
      <c r="A27" s="13">
        <v>9</v>
      </c>
      <c r="B27" s="9" t="str">
        <f>IF('Miembros'!B14="","",'Miembros'!B14)</f>
        <v/>
      </c>
      <c r="C27" s="9" t="str">
        <f>IF('Miembros'!C14="","",'Miembros'!C14)</f>
        <v/>
      </c>
      <c r="D27" s="9"/>
      <c r="E27" s="9"/>
      <c r="F27" s="9"/>
      <c r="G27" s="9"/>
      <c r="H27" s="9"/>
    </row>
    <row r="28" spans="1:8" x14ac:dyDescent="0.25">
      <c r="A28" s="14">
        <v>10</v>
      </c>
      <c r="B28" s="11" t="str">
        <f>IF('Miembros'!B15="","",'Miembros'!B15)</f>
        <v/>
      </c>
      <c r="C28" s="11" t="str">
        <f>IF('Miembros'!C15="","",'Miembros'!C15)</f>
        <v/>
      </c>
      <c r="D28" s="11"/>
      <c r="E28" s="11"/>
      <c r="F28" s="11"/>
      <c r="G28" s="11"/>
      <c r="H28" s="11"/>
    </row>
    <row r="29" spans="1:8" x14ac:dyDescent="0.25">
      <c r="A29" s="13">
        <v>11</v>
      </c>
      <c r="B29" s="9" t="str">
        <f>IF('Miembros'!B16="","",'Miembros'!B16)</f>
        <v/>
      </c>
      <c r="C29" s="9" t="str">
        <f>IF('Miembros'!C16="","",'Miembros'!C16)</f>
        <v/>
      </c>
      <c r="D29" s="9"/>
      <c r="E29" s="9"/>
      <c r="F29" s="9"/>
      <c r="G29" s="9"/>
      <c r="H29" s="9"/>
    </row>
    <row r="30" spans="1:8" x14ac:dyDescent="0.25">
      <c r="A30" s="14">
        <v>12</v>
      </c>
      <c r="B30" s="11" t="str">
        <f>IF('Miembros'!B17="","",'Miembros'!B17)</f>
        <v/>
      </c>
      <c r="C30" s="11" t="str">
        <f>IF('Miembros'!C17="","",'Miembros'!C17)</f>
        <v/>
      </c>
      <c r="D30" s="11"/>
      <c r="E30" s="11"/>
      <c r="F30" s="11"/>
      <c r="G30" s="11"/>
      <c r="H30" s="11"/>
    </row>
    <row r="32" spans="1:8" x14ac:dyDescent="0.25">
      <c r="A32" s="15" t="s">
        <v>67</v>
      </c>
      <c r="B32" s="15"/>
      <c r="C32" s="15"/>
      <c r="D32" s="15"/>
      <c r="E32" s="15"/>
      <c r="F32" s="15"/>
      <c r="G32" s="15"/>
      <c r="H32" s="15"/>
    </row>
  </sheetData>
  <mergeCells count="7">
    <mergeCell ref="A1:H1"/>
    <mergeCell ref="A2:H2"/>
    <mergeCell ref="D3:F3"/>
    <mergeCell ref="D7:F7"/>
    <mergeCell ref="D15:F15"/>
    <mergeCell ref="A17:H17"/>
    <mergeCell ref="A32:H32"/>
  </mergeCells>
  <dataValidations count="2">
    <dataValidation type="whole" allowBlank="1" sqref="D19:D30">
      <formula1>1</formula1>
      <formula2>6</formula2>
    </dataValidation>
    <dataValidation type="whole" allowBlank="1" sqref="G19:G30">
      <formula1>1</formula1>
      <formula2>10</formula2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FormatPr defaultRowHeight="15" outlineLevelRow="0" outlineLevelCol="0" x14ac:dyDescent="55"/>
  <cols>
    <col min="1" max="1" width="6" customWidth="1"/>
    <col min="2" max="2" width="26" customWidth="1"/>
    <col min="3" max="3" width="15" customWidth="1"/>
    <col min="4" max="4" width="14" customWidth="1"/>
    <col min="5" max="5" width="17" customWidth="1"/>
    <col min="6" max="6" width="16" customWidth="1"/>
    <col min="7" max="8" width="30" customWidth="1"/>
  </cols>
  <sheetData>
    <row r="1" ht="36" customHeight="1" spans="1:8" x14ac:dyDescent="0.25">
      <c r="A1" s="1" t="s">
        <v>68</v>
      </c>
      <c r="B1" s="1"/>
      <c r="C1" s="1"/>
      <c r="D1" s="1"/>
      <c r="E1" s="1"/>
      <c r="F1" s="1"/>
      <c r="G1" s="1"/>
      <c r="H1" s="1"/>
    </row>
    <row r="2" ht="22" customHeight="1" spans="1:8" x14ac:dyDescent="0.25">
      <c r="A2" s="2" t="s">
        <v>69</v>
      </c>
      <c r="B2" s="2"/>
      <c r="C2" s="2"/>
      <c r="D2" s="2"/>
      <c r="E2" s="2"/>
      <c r="F2" s="2"/>
      <c r="G2" s="2"/>
      <c r="H2" s="2"/>
    </row>
    <row r="3" spans="1:8" x14ac:dyDescent="0.25">
      <c r="A3" s="3" t="s">
        <v>70</v>
      </c>
      <c r="B3" s="5"/>
      <c r="C3" s="5"/>
      <c r="D3" s="3" t="s">
        <v>71</v>
      </c>
      <c r="E3" s="5"/>
      <c r="F3" s="5"/>
      <c r="G3" s="3" t="s">
        <v>72</v>
      </c>
      <c r="H3" s="6">
        <v>6</v>
      </c>
    </row>
    <row r="5" spans="1:8" s="3" customFormat="1" x14ac:dyDescent="0.25">
      <c r="A5" s="7" t="s">
        <v>60</v>
      </c>
      <c r="B5" s="7" t="s">
        <v>61</v>
      </c>
      <c r="C5" s="7" t="s">
        <v>62</v>
      </c>
      <c r="D5" s="7" t="s">
        <v>73</v>
      </c>
      <c r="E5" s="7" t="s">
        <v>74</v>
      </c>
      <c r="F5" s="7" t="s">
        <v>75</v>
      </c>
      <c r="G5" s="7" t="s">
        <v>76</v>
      </c>
      <c r="H5" s="7" t="s">
        <v>77</v>
      </c>
    </row>
    <row r="6" spans="1:8" x14ac:dyDescent="0.25">
      <c r="A6" s="14">
        <v>1</v>
      </c>
      <c r="B6" s="11"/>
      <c r="C6" s="11"/>
      <c r="D6" s="16"/>
      <c r="E6" s="17"/>
      <c r="F6" s="11"/>
      <c r="G6" s="11"/>
      <c r="H6" s="11"/>
    </row>
    <row r="7" spans="1:8" x14ac:dyDescent="0.25">
      <c r="A7" s="13">
        <v>2</v>
      </c>
      <c r="B7" s="9"/>
      <c r="C7" s="9"/>
      <c r="D7" s="18"/>
      <c r="E7" s="19"/>
      <c r="F7" s="9"/>
      <c r="G7" s="9"/>
      <c r="H7" s="9"/>
    </row>
    <row r="8" spans="1:8" x14ac:dyDescent="0.25">
      <c r="A8" s="14">
        <v>3</v>
      </c>
      <c r="B8" s="11"/>
      <c r="C8" s="11"/>
      <c r="D8" s="16"/>
      <c r="E8" s="17"/>
      <c r="F8" s="11"/>
      <c r="G8" s="11"/>
      <c r="H8" s="11"/>
    </row>
    <row r="9" spans="1:8" x14ac:dyDescent="0.25">
      <c r="A9" s="13">
        <v>4</v>
      </c>
      <c r="B9" s="9"/>
      <c r="C9" s="9"/>
      <c r="D9" s="18"/>
      <c r="E9" s="19"/>
      <c r="F9" s="9"/>
      <c r="G9" s="9"/>
      <c r="H9" s="9"/>
    </row>
    <row r="10" spans="1:8" x14ac:dyDescent="0.25">
      <c r="A10" s="14">
        <v>5</v>
      </c>
      <c r="B10" s="11"/>
      <c r="C10" s="11"/>
      <c r="D10" s="16"/>
      <c r="E10" s="17"/>
      <c r="F10" s="11"/>
      <c r="G10" s="11"/>
      <c r="H10" s="11"/>
    </row>
    <row r="11" spans="1:8" x14ac:dyDescent="0.25">
      <c r="A11" s="13">
        <v>6</v>
      </c>
      <c r="B11" s="9"/>
      <c r="C11" s="9"/>
      <c r="D11" s="18"/>
      <c r="E11" s="19"/>
      <c r="F11" s="9"/>
      <c r="G11" s="9"/>
      <c r="H11" s="9"/>
    </row>
    <row r="12" spans="1:8" x14ac:dyDescent="0.25">
      <c r="A12" s="14">
        <v>7</v>
      </c>
      <c r="B12" s="11"/>
      <c r="C12" s="11"/>
      <c r="D12" s="16"/>
      <c r="E12" s="17"/>
      <c r="F12" s="11"/>
      <c r="G12" s="11"/>
      <c r="H12" s="11"/>
    </row>
    <row r="13" spans="1:8" x14ac:dyDescent="0.25">
      <c r="A13" s="13">
        <v>8</v>
      </c>
      <c r="B13" s="9"/>
      <c r="C13" s="9"/>
      <c r="D13" s="18"/>
      <c r="E13" s="19"/>
      <c r="F13" s="9"/>
      <c r="G13" s="9"/>
      <c r="H13" s="9"/>
    </row>
    <row r="14" spans="1:8" x14ac:dyDescent="0.25">
      <c r="A14" s="14">
        <v>9</v>
      </c>
      <c r="B14" s="11"/>
      <c r="C14" s="11"/>
      <c r="D14" s="16"/>
      <c r="E14" s="17"/>
      <c r="F14" s="11"/>
      <c r="G14" s="11"/>
      <c r="H14" s="11"/>
    </row>
    <row r="15" spans="1:8" x14ac:dyDescent="0.25">
      <c r="A15" s="13">
        <v>10</v>
      </c>
      <c r="B15" s="9"/>
      <c r="C15" s="9"/>
      <c r="D15" s="18"/>
      <c r="E15" s="19"/>
      <c r="F15" s="9"/>
      <c r="G15" s="9"/>
      <c r="H15" s="9"/>
    </row>
    <row r="16" spans="1:8" x14ac:dyDescent="0.25">
      <c r="A16" s="14">
        <v>11</v>
      </c>
      <c r="B16" s="11"/>
      <c r="C16" s="11"/>
      <c r="D16" s="16"/>
      <c r="E16" s="17"/>
      <c r="F16" s="11"/>
      <c r="G16" s="11"/>
      <c r="H16" s="11"/>
    </row>
    <row r="17" spans="1:8" x14ac:dyDescent="0.25">
      <c r="A17" s="13">
        <v>12</v>
      </c>
      <c r="B17" s="9"/>
      <c r="C17" s="9"/>
      <c r="D17" s="18"/>
      <c r="E17" s="19"/>
      <c r="F17" s="9"/>
      <c r="G17" s="9"/>
      <c r="H17" s="9"/>
    </row>
    <row r="19" spans="1:8" x14ac:dyDescent="0.25">
      <c r="A19" s="15" t="s">
        <v>67</v>
      </c>
      <c r="B19" s="15"/>
      <c r="C19" s="15"/>
      <c r="D19" s="15"/>
      <c r="E19" s="15"/>
      <c r="F19" s="15"/>
      <c r="G19" s="15"/>
      <c r="H19" s="15"/>
    </row>
  </sheetData>
  <mergeCells count="5">
    <mergeCell ref="A1:H1"/>
    <mergeCell ref="A2:H2"/>
    <mergeCell ref="B3:C3"/>
    <mergeCell ref="E3:F3"/>
    <mergeCell ref="A19:H19"/>
  </mergeCells>
  <dataValidations count="5">
    <dataValidation type="list" allowBlank="1" sqref="C10:C17">
      <formula1>"Principiante,Intermedio,Avanzado"</formula1>
    </dataValidation>
    <dataValidation type="list" allowBlank="1" sqref="C6:C17">
      <formula1>"Principiante,Intermedio,Avanzado"</formula1>
    </dataValidation>
    <dataValidation type="list" allowBlank="1" sqref="F10:F17">
      <formula1>"Tarjeta,Bizum,Transferencia,Efectivo"</formula1>
    </dataValidation>
    <dataValidation type="list" allowBlank="1" sqref="F6:F17">
      <formula1>"Tarjeta,Bizum,Transferencia,Efectivo"</formula1>
    </dataValidation>
    <dataValidation type="whole" allowBlank="1" showErrorMessage="1" errorTitle="Aforo no válido" error="Escribe un número de 1 a 12." sqref="H3">
      <formula1>1</formula1>
      <formula2>12</formula2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2"/>
  <sheetViews>
    <sheetView workbookViewId="0">
      <pane xSplit="2" ySplit="6" topLeftCell="C7" activePane="bottomRight" state="frozen"/>
      <selection pane="bottomRight"/>
    </sheetView>
  </sheetViews>
  <sheetFormatPr defaultRowHeight="15" outlineLevelRow="0" outlineLevelCol="0" x14ac:dyDescent="55"/>
  <cols>
    <col min="1" max="1" width="6" customWidth="1"/>
    <col min="2" max="2" width="24" customWidth="1"/>
    <col min="3" max="14" width="8" customWidth="1"/>
    <col min="15" max="15" width="11" customWidth="1"/>
    <col min="17" max="17" width="12" customWidth="1"/>
    <col min="18" max="18" width="11" customWidth="1"/>
  </cols>
  <sheetData>
    <row r="1" ht="36" customHeight="1" spans="1:18" x14ac:dyDescent="0.25">
      <c r="A1" s="1" t="s">
        <v>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2" customHeight="1" spans="1:18" x14ac:dyDescent="0.25">
      <c r="A2" s="2" t="s">
        <v>79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8" x14ac:dyDescent="0.25">
      <c r="A3" s="3" t="s">
        <v>80</v>
      </c>
      <c r="B3" s="5"/>
      <c r="D3" s="3" t="s">
        <v>81</v>
      </c>
      <c r="E3" s="3"/>
      <c r="F3" s="3"/>
      <c r="G3" s="3"/>
      <c r="H3" s="20">
        <v>0.75</v>
      </c>
    </row>
    <row r="5" spans="1:18" s="3" customFormat="1" x14ac:dyDescent="0.25">
      <c r="A5" s="7" t="s">
        <v>60</v>
      </c>
      <c r="B5" s="7" t="s">
        <v>61</v>
      </c>
      <c r="C5" s="7" t="s">
        <v>82</v>
      </c>
      <c r="D5" s="7" t="s">
        <v>83</v>
      </c>
      <c r="E5" s="7" t="s">
        <v>84</v>
      </c>
      <c r="F5" s="7" t="s">
        <v>85</v>
      </c>
      <c r="G5" s="7" t="s">
        <v>86</v>
      </c>
      <c r="H5" s="7" t="s">
        <v>87</v>
      </c>
      <c r="I5" s="7" t="s">
        <v>88</v>
      </c>
      <c r="J5" s="7" t="s">
        <v>89</v>
      </c>
      <c r="K5" s="7" t="s">
        <v>90</v>
      </c>
      <c r="L5" s="7" t="s">
        <v>91</v>
      </c>
      <c r="M5" s="7" t="s">
        <v>92</v>
      </c>
      <c r="N5" s="7" t="s">
        <v>93</v>
      </c>
      <c r="O5" s="7" t="s">
        <v>94</v>
      </c>
      <c r="P5" s="7" t="s">
        <v>95</v>
      </c>
      <c r="Q5" s="7" t="s">
        <v>96</v>
      </c>
      <c r="R5" s="7" t="s">
        <v>97</v>
      </c>
    </row>
    <row r="6" spans="1:18" x14ac:dyDescent="0.25">
      <c r="A6" s="11"/>
      <c r="B6" s="10" t="s">
        <v>98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1"/>
      <c r="P6" s="11"/>
      <c r="Q6" s="11"/>
      <c r="R6" s="11"/>
    </row>
    <row r="7" spans="1:18" x14ac:dyDescent="0.25">
      <c r="A7" s="13">
        <v>1</v>
      </c>
      <c r="B7" s="9" t="str">
        <f>IF('Miembros'!B6="","",'Miembros'!B6)</f>
        <v/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>
        <f>COUNTIF(C7:N7,"Sí")</f>
        <v>0</v>
      </c>
      <c r="P7" s="13">
        <f>COUNTIF(C7:N7,"No")</f>
        <v>0</v>
      </c>
      <c r="Q7" s="22" t="str">
        <f>IF(O7+P7=0,"",O7/(O7+P7))</f>
        <v/>
      </c>
      <c r="R7" s="13" t="str">
        <f>IF(Q7="","",IF(Q7&lt;$H$3,"Revisar","Al día"))</f>
        <v/>
      </c>
    </row>
    <row r="8" spans="1:18" x14ac:dyDescent="0.25">
      <c r="A8" s="14">
        <v>2</v>
      </c>
      <c r="B8" s="11" t="str">
        <f>IF('Miembros'!B7="","",'Miembros'!B7)</f>
        <v/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>
        <f>COUNTIF(C8:N8,"Sí")</f>
        <v>0</v>
      </c>
      <c r="P8" s="14">
        <f>COUNTIF(C8:N8,"No")</f>
        <v>0</v>
      </c>
      <c r="Q8" s="23" t="str">
        <f>IF(O8+P8=0,"",O8/(O8+P8))</f>
        <v/>
      </c>
      <c r="R8" s="14" t="str">
        <f>IF(Q8="","",IF(Q8&lt;$H$3,"Revisar","Al día"))</f>
        <v/>
      </c>
    </row>
    <row r="9" spans="1:18" x14ac:dyDescent="0.25">
      <c r="A9" s="13">
        <v>3</v>
      </c>
      <c r="B9" s="9" t="str">
        <f>IF('Miembros'!B8="","",'Miembros'!B8)</f>
        <v/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>
        <f>COUNTIF(C9:N9,"Sí")</f>
        <v>0</v>
      </c>
      <c r="P9" s="13">
        <f>COUNTIF(C9:N9,"No")</f>
        <v>0</v>
      </c>
      <c r="Q9" s="22" t="str">
        <f>IF(O9+P9=0,"",O9/(O9+P9))</f>
        <v/>
      </c>
      <c r="R9" s="13" t="str">
        <f>IF(Q9="","",IF(Q9&lt;$H$3,"Revisar","Al día"))</f>
        <v/>
      </c>
    </row>
    <row r="10" spans="1:18" x14ac:dyDescent="0.25">
      <c r="A10" s="14">
        <v>4</v>
      </c>
      <c r="B10" s="11" t="str">
        <f>IF('Miembros'!B9="","",'Miembros'!B9)</f>
        <v/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>
        <f>COUNTIF(C10:N10,"Sí")</f>
        <v>0</v>
      </c>
      <c r="P10" s="14">
        <f>COUNTIF(C10:N10,"No")</f>
        <v>0</v>
      </c>
      <c r="Q10" s="23" t="str">
        <f>IF(O10+P10=0,"",O10/(O10+P10))</f>
        <v/>
      </c>
      <c r="R10" s="14" t="str">
        <f>IF(Q10="","",IF(Q10&lt;$H$3,"Revisar","Al día"))</f>
        <v/>
      </c>
    </row>
    <row r="11" spans="1:18" x14ac:dyDescent="0.25">
      <c r="A11" s="13">
        <v>5</v>
      </c>
      <c r="B11" s="9" t="str">
        <f>IF('Miembros'!B10="","",'Miembros'!B10)</f>
        <v/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>
        <f>COUNTIF(C11:N11,"Sí")</f>
        <v>0</v>
      </c>
      <c r="P11" s="13">
        <f>COUNTIF(C11:N11,"No")</f>
        <v>0</v>
      </c>
      <c r="Q11" s="22" t="str">
        <f>IF(O11+P11=0,"",O11/(O11+P11))</f>
        <v/>
      </c>
      <c r="R11" s="13" t="str">
        <f>IF(Q11="","",IF(Q11&lt;$H$3,"Revisar","Al día"))</f>
        <v/>
      </c>
    </row>
    <row r="12" spans="1:18" x14ac:dyDescent="0.25">
      <c r="A12" s="14">
        <v>6</v>
      </c>
      <c r="B12" s="11" t="str">
        <f>IF('Miembros'!B11="","",'Miembros'!B11)</f>
        <v/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>
        <f>COUNTIF(C12:N12,"Sí")</f>
        <v>0</v>
      </c>
      <c r="P12" s="14">
        <f>COUNTIF(C12:N12,"No")</f>
        <v>0</v>
      </c>
      <c r="Q12" s="23" t="str">
        <f>IF(O12+P12=0,"",O12/(O12+P12))</f>
        <v/>
      </c>
      <c r="R12" s="14" t="str">
        <f>IF(Q12="","",IF(Q12&lt;$H$3,"Revisar","Al día"))</f>
        <v/>
      </c>
    </row>
    <row r="13" spans="1:18" x14ac:dyDescent="0.25">
      <c r="A13" s="13">
        <v>7</v>
      </c>
      <c r="B13" s="9" t="str">
        <f>IF('Miembros'!B12="","",'Miembros'!B12)</f>
        <v/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>
        <f>COUNTIF(C13:N13,"Sí")</f>
        <v>0</v>
      </c>
      <c r="P13" s="13">
        <f>COUNTIF(C13:N13,"No")</f>
        <v>0</v>
      </c>
      <c r="Q13" s="22" t="str">
        <f>IF(O13+P13=0,"",O13/(O13+P13))</f>
        <v/>
      </c>
      <c r="R13" s="13" t="str">
        <f>IF(Q13="","",IF(Q13&lt;$H$3,"Revisar","Al día"))</f>
        <v/>
      </c>
    </row>
    <row r="14" spans="1:18" x14ac:dyDescent="0.25">
      <c r="A14" s="14">
        <v>8</v>
      </c>
      <c r="B14" s="11" t="str">
        <f>IF('Miembros'!B13="","",'Miembros'!B13)</f>
        <v/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>
        <f>COUNTIF(C14:N14,"Sí")</f>
        <v>0</v>
      </c>
      <c r="P14" s="14">
        <f>COUNTIF(C14:N14,"No")</f>
        <v>0</v>
      </c>
      <c r="Q14" s="23" t="str">
        <f>IF(O14+P14=0,"",O14/(O14+P14))</f>
        <v/>
      </c>
      <c r="R14" s="14" t="str">
        <f>IF(Q14="","",IF(Q14&lt;$H$3,"Revisar","Al día"))</f>
        <v/>
      </c>
    </row>
    <row r="15" spans="1:18" x14ac:dyDescent="0.25">
      <c r="A15" s="13">
        <v>9</v>
      </c>
      <c r="B15" s="9" t="str">
        <f>IF('Miembros'!B14="","",'Miembros'!B14)</f>
        <v/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>
        <f>COUNTIF(C15:N15,"Sí")</f>
        <v>0</v>
      </c>
      <c r="P15" s="13">
        <f>COUNTIF(C15:N15,"No")</f>
        <v>0</v>
      </c>
      <c r="Q15" s="22" t="str">
        <f>IF(O15+P15=0,"",O15/(O15+P15))</f>
        <v/>
      </c>
      <c r="R15" s="13" t="str">
        <f>IF(Q15="","",IF(Q15&lt;$H$3,"Revisar","Al día"))</f>
        <v/>
      </c>
    </row>
    <row r="16" spans="1:18" x14ac:dyDescent="0.25">
      <c r="A16" s="14">
        <v>10</v>
      </c>
      <c r="B16" s="11" t="str">
        <f>IF('Miembros'!B15="","",'Miembros'!B15)</f>
        <v/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>
        <f>COUNTIF(C16:N16,"Sí")</f>
        <v>0</v>
      </c>
      <c r="P16" s="14">
        <f>COUNTIF(C16:N16,"No")</f>
        <v>0</v>
      </c>
      <c r="Q16" s="23" t="str">
        <f>IF(O16+P16=0,"",O16/(O16+P16))</f>
        <v/>
      </c>
      <c r="R16" s="14" t="str">
        <f>IF(Q16="","",IF(Q16&lt;$H$3,"Revisar","Al día"))</f>
        <v/>
      </c>
    </row>
    <row r="17" spans="1:18" x14ac:dyDescent="0.25">
      <c r="A17" s="13">
        <v>11</v>
      </c>
      <c r="B17" s="9" t="str">
        <f>IF('Miembros'!B16="","",'Miembros'!B16)</f>
        <v/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>
        <f>COUNTIF(C17:N17,"Sí")</f>
        <v>0</v>
      </c>
      <c r="P17" s="13">
        <f>COUNTIF(C17:N17,"No")</f>
        <v>0</v>
      </c>
      <c r="Q17" s="22" t="str">
        <f>IF(O17+P17=0,"",O17/(O17+P17))</f>
        <v/>
      </c>
      <c r="R17" s="13" t="str">
        <f>IF(Q17="","",IF(Q17&lt;$H$3,"Revisar","Al día"))</f>
        <v/>
      </c>
    </row>
    <row r="18" spans="1:18" x14ac:dyDescent="0.25">
      <c r="A18" s="14">
        <v>12</v>
      </c>
      <c r="B18" s="11" t="str">
        <f>IF('Miembros'!B17="","",'Miembros'!B17)</f>
        <v/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>
        <f>COUNTIF(C18:N18,"Sí")</f>
        <v>0</v>
      </c>
      <c r="P18" s="14">
        <f>COUNTIF(C18:N18,"No")</f>
        <v>0</v>
      </c>
      <c r="Q18" s="23" t="str">
        <f>IF(O18+P18=0,"",O18/(O18+P18))</f>
        <v/>
      </c>
      <c r="R18" s="14" t="str">
        <f>IF(Q18="","",IF(Q18&lt;$H$3,"Revisar","Al día"))</f>
        <v/>
      </c>
    </row>
    <row r="19" spans="1:18" s="24" customFormat="1" x14ac:dyDescent="0.25">
      <c r="A19" s="25"/>
      <c r="B19" s="25" t="s">
        <v>99</v>
      </c>
      <c r="C19" s="25">
        <f>COUNTIF(C7:C18,"Sí")</f>
        <v>0</v>
      </c>
      <c r="D19" s="25">
        <f>COUNTIF(D7:D18,"Sí")</f>
        <v>0</v>
      </c>
      <c r="E19" s="25">
        <f>COUNTIF(E7:E18,"Sí")</f>
        <v>0</v>
      </c>
      <c r="F19" s="25">
        <f>COUNTIF(F7:F18,"Sí")</f>
        <v>0</v>
      </c>
      <c r="G19" s="25">
        <f>COUNTIF(G7:G18,"Sí")</f>
        <v>0</v>
      </c>
      <c r="H19" s="25">
        <f>COUNTIF(H7:H18,"Sí")</f>
        <v>0</v>
      </c>
      <c r="I19" s="25">
        <f>COUNTIF(I7:I18,"Sí")</f>
        <v>0</v>
      </c>
      <c r="J19" s="25">
        <f>COUNTIF(J7:J18,"Sí")</f>
        <v>0</v>
      </c>
      <c r="K19" s="25">
        <f>COUNTIF(K7:K18,"Sí")</f>
        <v>0</v>
      </c>
      <c r="L19" s="25">
        <f>COUNTIF(L7:L18,"Sí")</f>
        <v>0</v>
      </c>
      <c r="M19" s="25">
        <f>COUNTIF(M7:M18,"Sí")</f>
        <v>0</v>
      </c>
      <c r="N19" s="25">
        <f>COUNTIF(N7:N18,"Sí")</f>
        <v>0</v>
      </c>
      <c r="O19" s="25"/>
      <c r="P19" s="25"/>
      <c r="Q19" s="25"/>
      <c r="R19" s="25"/>
    </row>
    <row r="20" spans="1:18" s="24" customFormat="1" x14ac:dyDescent="0.25">
      <c r="A20" s="26"/>
      <c r="B20" s="26" t="s">
        <v>100</v>
      </c>
      <c r="C20" s="27" t="str">
        <f>IF(OR('Miembros'!$H$3="",C19=0),"",C19/'Miembros'!$H$3)</f>
        <v/>
      </c>
      <c r="D20" s="27" t="str">
        <f>IF(OR('Miembros'!$H$3="",D19=0),"",D19/'Miembros'!$H$3)</f>
        <v/>
      </c>
      <c r="E20" s="27" t="str">
        <f>IF(OR('Miembros'!$H$3="",E19=0),"",E19/'Miembros'!$H$3)</f>
        <v/>
      </c>
      <c r="F20" s="27" t="str">
        <f>IF(OR('Miembros'!$H$3="",F19=0),"",F19/'Miembros'!$H$3)</f>
        <v/>
      </c>
      <c r="G20" s="27" t="str">
        <f>IF(OR('Miembros'!$H$3="",G19=0),"",G19/'Miembros'!$H$3)</f>
        <v/>
      </c>
      <c r="H20" s="27" t="str">
        <f>IF(OR('Miembros'!$H$3="",H19=0),"",H19/'Miembros'!$H$3)</f>
        <v/>
      </c>
      <c r="I20" s="27" t="str">
        <f>IF(OR('Miembros'!$H$3="",I19=0),"",I19/'Miembros'!$H$3)</f>
        <v/>
      </c>
      <c r="J20" s="27" t="str">
        <f>IF(OR('Miembros'!$H$3="",J19=0),"",J19/'Miembros'!$H$3)</f>
        <v/>
      </c>
      <c r="K20" s="27" t="str">
        <f>IF(OR('Miembros'!$H$3="",K19=0),"",K19/'Miembros'!$H$3)</f>
        <v/>
      </c>
      <c r="L20" s="27" t="str">
        <f>IF(OR('Miembros'!$H$3="",L19=0),"",L19/'Miembros'!$H$3)</f>
        <v/>
      </c>
      <c r="M20" s="27" t="str">
        <f>IF(OR('Miembros'!$H$3="",M19=0),"",M19/'Miembros'!$H$3)</f>
        <v/>
      </c>
      <c r="N20" s="27" t="str">
        <f>IF(OR('Miembros'!$H$3="",N19=0),"",N19/'Miembros'!$H$3)</f>
        <v/>
      </c>
      <c r="O20" s="26"/>
      <c r="P20" s="26"/>
      <c r="Q20" s="26"/>
      <c r="R20" s="26"/>
    </row>
    <row r="22" spans="1:18" x14ac:dyDescent="0.25">
      <c r="A22" s="15" t="s">
        <v>67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</row>
  </sheetData>
  <mergeCells count="4">
    <mergeCell ref="A1:R1"/>
    <mergeCell ref="A2:R2"/>
    <mergeCell ref="D3:G3"/>
    <mergeCell ref="A22:R22"/>
  </mergeCells>
  <dataValidations count="2">
    <dataValidation type="list" allowBlank="1" sqref="C10:N18">
      <formula1>"Sí,No"</formula1>
    </dataValidation>
    <dataValidation type="list" allowBlank="1" sqref="C7:N18">
      <formula1>"Sí,No"</formula1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"/>
  <sheetViews>
    <sheetView workbookViewId="0">
      <pane xSplit="3" ySplit="5" topLeftCell="D6" activePane="bottomRight" state="frozen"/>
      <selection pane="bottomRight"/>
    </sheetView>
  </sheetViews>
  <sheetFormatPr defaultRowHeight="15" outlineLevelRow="0" outlineLevelCol="0" x14ac:dyDescent="55"/>
  <cols>
    <col min="1" max="1" width="6" customWidth="1"/>
    <col min="2" max="2" width="24" customWidth="1"/>
    <col min="3" max="3" width="11" customWidth="1"/>
    <col min="4" max="16" width="10" customWidth="1"/>
    <col min="17" max="18" width="13" customWidth="1"/>
  </cols>
  <sheetData>
    <row r="1" ht="36" customHeight="1" spans="1:18" x14ac:dyDescent="0.25">
      <c r="A1" s="1" t="s">
        <v>101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2" customHeight="1" spans="1:18" x14ac:dyDescent="0.25">
      <c r="A2" s="2" t="s">
        <v>102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2" x14ac:dyDescent="0.25">
      <c r="A3" s="3" t="s">
        <v>103</v>
      </c>
      <c r="B3" s="5"/>
    </row>
    <row r="5" ht="30" customHeight="1" spans="1:18" s="3" customFormat="1" x14ac:dyDescent="0.25">
      <c r="A5" s="28" t="s">
        <v>60</v>
      </c>
      <c r="B5" s="28" t="s">
        <v>61</v>
      </c>
      <c r="C5" s="28" t="s">
        <v>104</v>
      </c>
      <c r="D5" s="28" t="s">
        <v>105</v>
      </c>
      <c r="E5" s="28" t="s">
        <v>106</v>
      </c>
      <c r="F5" s="28" t="s">
        <v>107</v>
      </c>
      <c r="G5" s="28" t="s">
        <v>108</v>
      </c>
      <c r="H5" s="28" t="s">
        <v>109</v>
      </c>
      <c r="I5" s="28" t="s">
        <v>110</v>
      </c>
      <c r="J5" s="28" t="s">
        <v>111</v>
      </c>
      <c r="K5" s="28" t="s">
        <v>112</v>
      </c>
      <c r="L5" s="28" t="s">
        <v>113</v>
      </c>
      <c r="M5" s="28" t="s">
        <v>114</v>
      </c>
      <c r="N5" s="28" t="s">
        <v>115</v>
      </c>
      <c r="O5" s="28" t="s">
        <v>116</v>
      </c>
      <c r="P5" s="28" t="s">
        <v>117</v>
      </c>
      <c r="Q5" s="28" t="s">
        <v>118</v>
      </c>
      <c r="R5" s="28" t="s">
        <v>119</v>
      </c>
    </row>
    <row r="6" spans="1:18" x14ac:dyDescent="0.25">
      <c r="A6" s="14">
        <v>1</v>
      </c>
      <c r="B6" s="11" t="str">
        <f>IF('Miembros'!B6="","",'Miembros'!B6)</f>
        <v/>
      </c>
      <c r="C6" s="17" t="str">
        <f>IF('Miembros'!E6="","",'Miembros'!E6)</f>
        <v/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>
        <f>COUNTIF(D6:O6,"Pagado")</f>
        <v>0</v>
      </c>
      <c r="Q6" s="17" t="str">
        <f>IF(C6="","",P6*C6)</f>
        <v/>
      </c>
      <c r="R6" s="17" t="str">
        <f>IF(C6="","",COUNTIF(D6:O6,"Pendiente")*C6)</f>
        <v/>
      </c>
    </row>
    <row r="7" spans="1:18" x14ac:dyDescent="0.25">
      <c r="A7" s="13">
        <v>2</v>
      </c>
      <c r="B7" s="9" t="str">
        <f>IF('Miembros'!B7="","",'Miembros'!B7)</f>
        <v/>
      </c>
      <c r="C7" s="19" t="str">
        <f>IF('Miembros'!E7="","",'Miembros'!E7)</f>
        <v/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>
        <f>COUNTIF(D7:O7,"Pagado")</f>
        <v>0</v>
      </c>
      <c r="Q7" s="19" t="str">
        <f>IF(C7="","",P7*C7)</f>
        <v/>
      </c>
      <c r="R7" s="19" t="str">
        <f>IF(C7="","",COUNTIF(D7:O7,"Pendiente")*C7)</f>
        <v/>
      </c>
    </row>
    <row r="8" spans="1:18" x14ac:dyDescent="0.25">
      <c r="A8" s="14">
        <v>3</v>
      </c>
      <c r="B8" s="11" t="str">
        <f>IF('Miembros'!B8="","",'Miembros'!B8)</f>
        <v/>
      </c>
      <c r="C8" s="17" t="str">
        <f>IF('Miembros'!E8="","",'Miembros'!E8)</f>
        <v/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>
        <f>COUNTIF(D8:O8,"Pagado")</f>
        <v>0</v>
      </c>
      <c r="Q8" s="17" t="str">
        <f>IF(C8="","",P8*C8)</f>
        <v/>
      </c>
      <c r="R8" s="17" t="str">
        <f>IF(C8="","",COUNTIF(D8:O8,"Pendiente")*C8)</f>
        <v/>
      </c>
    </row>
    <row r="9" spans="1:18" x14ac:dyDescent="0.25">
      <c r="A9" s="13">
        <v>4</v>
      </c>
      <c r="B9" s="9" t="str">
        <f>IF('Miembros'!B9="","",'Miembros'!B9)</f>
        <v/>
      </c>
      <c r="C9" s="19" t="str">
        <f>IF('Miembros'!E9="","",'Miembros'!E9)</f>
        <v/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>
        <f>COUNTIF(D9:O9,"Pagado")</f>
        <v>0</v>
      </c>
      <c r="Q9" s="19" t="str">
        <f>IF(C9="","",P9*C9)</f>
        <v/>
      </c>
      <c r="R9" s="19" t="str">
        <f>IF(C9="","",COUNTIF(D9:O9,"Pendiente")*C9)</f>
        <v/>
      </c>
    </row>
    <row r="10" spans="1:18" x14ac:dyDescent="0.25">
      <c r="A10" s="14">
        <v>5</v>
      </c>
      <c r="B10" s="11" t="str">
        <f>IF('Miembros'!B10="","",'Miembros'!B10)</f>
        <v/>
      </c>
      <c r="C10" s="17" t="str">
        <f>IF('Miembros'!E10="","",'Miembros'!E10)</f>
        <v/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>
        <f>COUNTIF(D10:O10,"Pagado")</f>
        <v>0</v>
      </c>
      <c r="Q10" s="17" t="str">
        <f>IF(C10="","",P10*C10)</f>
        <v/>
      </c>
      <c r="R10" s="17" t="str">
        <f>IF(C10="","",COUNTIF(D10:O10,"Pendiente")*C10)</f>
        <v/>
      </c>
    </row>
    <row r="11" spans="1:18" x14ac:dyDescent="0.25">
      <c r="A11" s="13">
        <v>6</v>
      </c>
      <c r="B11" s="9" t="str">
        <f>IF('Miembros'!B11="","",'Miembros'!B11)</f>
        <v/>
      </c>
      <c r="C11" s="19" t="str">
        <f>IF('Miembros'!E11="","",'Miembros'!E11)</f>
        <v/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>
        <f>COUNTIF(D11:O11,"Pagado")</f>
        <v>0</v>
      </c>
      <c r="Q11" s="19" t="str">
        <f>IF(C11="","",P11*C11)</f>
        <v/>
      </c>
      <c r="R11" s="19" t="str">
        <f>IF(C11="","",COUNTIF(D11:O11,"Pendiente")*C11)</f>
        <v/>
      </c>
    </row>
    <row r="12" spans="1:18" x14ac:dyDescent="0.25">
      <c r="A12" s="14">
        <v>7</v>
      </c>
      <c r="B12" s="11" t="str">
        <f>IF('Miembros'!B12="","",'Miembros'!B12)</f>
        <v/>
      </c>
      <c r="C12" s="17" t="str">
        <f>IF('Miembros'!E12="","",'Miembros'!E12)</f>
        <v/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>
        <f>COUNTIF(D12:O12,"Pagado")</f>
        <v>0</v>
      </c>
      <c r="Q12" s="17" t="str">
        <f>IF(C12="","",P12*C12)</f>
        <v/>
      </c>
      <c r="R12" s="17" t="str">
        <f>IF(C12="","",COUNTIF(D12:O12,"Pendiente")*C12)</f>
        <v/>
      </c>
    </row>
    <row r="13" spans="1:18" x14ac:dyDescent="0.25">
      <c r="A13" s="13">
        <v>8</v>
      </c>
      <c r="B13" s="9" t="str">
        <f>IF('Miembros'!B13="","",'Miembros'!B13)</f>
        <v/>
      </c>
      <c r="C13" s="19" t="str">
        <f>IF('Miembros'!E13="","",'Miembros'!E13)</f>
        <v/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>
        <f>COUNTIF(D13:O13,"Pagado")</f>
        <v>0</v>
      </c>
      <c r="Q13" s="19" t="str">
        <f>IF(C13="","",P13*C13)</f>
        <v/>
      </c>
      <c r="R13" s="19" t="str">
        <f>IF(C13="","",COUNTIF(D13:O13,"Pendiente")*C13)</f>
        <v/>
      </c>
    </row>
    <row r="14" spans="1:18" x14ac:dyDescent="0.25">
      <c r="A14" s="14">
        <v>9</v>
      </c>
      <c r="B14" s="11" t="str">
        <f>IF('Miembros'!B14="","",'Miembros'!B14)</f>
        <v/>
      </c>
      <c r="C14" s="17" t="str">
        <f>IF('Miembros'!E14="","",'Miembros'!E14)</f>
        <v/>
      </c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>
        <f>COUNTIF(D14:O14,"Pagado")</f>
        <v>0</v>
      </c>
      <c r="Q14" s="17" t="str">
        <f>IF(C14="","",P14*C14)</f>
        <v/>
      </c>
      <c r="R14" s="17" t="str">
        <f>IF(C14="","",COUNTIF(D14:O14,"Pendiente")*C14)</f>
        <v/>
      </c>
    </row>
    <row r="15" spans="1:18" x14ac:dyDescent="0.25">
      <c r="A15" s="13">
        <v>10</v>
      </c>
      <c r="B15" s="9" t="str">
        <f>IF('Miembros'!B15="","",'Miembros'!B15)</f>
        <v/>
      </c>
      <c r="C15" s="19" t="str">
        <f>IF('Miembros'!E15="","",'Miembros'!E15)</f>
        <v/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>
        <f>COUNTIF(D15:O15,"Pagado")</f>
        <v>0</v>
      </c>
      <c r="Q15" s="19" t="str">
        <f>IF(C15="","",P15*C15)</f>
        <v/>
      </c>
      <c r="R15" s="19" t="str">
        <f>IF(C15="","",COUNTIF(D15:O15,"Pendiente")*C15)</f>
        <v/>
      </c>
    </row>
    <row r="16" spans="1:18" x14ac:dyDescent="0.25">
      <c r="A16" s="14">
        <v>11</v>
      </c>
      <c r="B16" s="11" t="str">
        <f>IF('Miembros'!B16="","",'Miembros'!B16)</f>
        <v/>
      </c>
      <c r="C16" s="17" t="str">
        <f>IF('Miembros'!E16="","",'Miembros'!E16)</f>
        <v/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>
        <f>COUNTIF(D16:O16,"Pagado")</f>
        <v>0</v>
      </c>
      <c r="Q16" s="17" t="str">
        <f>IF(C16="","",P16*C16)</f>
        <v/>
      </c>
      <c r="R16" s="17" t="str">
        <f>IF(C16="","",COUNTIF(D16:O16,"Pendiente")*C16)</f>
        <v/>
      </c>
    </row>
    <row r="17" spans="1:18" x14ac:dyDescent="0.25">
      <c r="A17" s="13">
        <v>12</v>
      </c>
      <c r="B17" s="9" t="str">
        <f>IF('Miembros'!B17="","",'Miembros'!B17)</f>
        <v/>
      </c>
      <c r="C17" s="19" t="str">
        <f>IF('Miembros'!E17="","",'Miembros'!E17)</f>
        <v/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>
        <f>COUNTIF(D17:O17,"Pagado")</f>
        <v>0</v>
      </c>
      <c r="Q17" s="19" t="str">
        <f>IF(C17="","",P17*C17)</f>
        <v/>
      </c>
      <c r="R17" s="19" t="str">
        <f>IF(C17="","",COUNTIF(D17:O17,"Pendiente")*C17)</f>
        <v/>
      </c>
    </row>
    <row r="18" spans="1:18" s="3" customFormat="1" x14ac:dyDescent="0.25">
      <c r="A18" s="29"/>
      <c r="B18" s="29" t="s">
        <v>120</v>
      </c>
      <c r="C18" s="29"/>
      <c r="D18" s="30">
        <f>SUMIF(D6:D17,"Pagado",$C$6:$C$17)</f>
        <v>0</v>
      </c>
      <c r="E18" s="30">
        <f>SUMIF(E6:E17,"Pagado",$C$6:$C$17)</f>
        <v>0</v>
      </c>
      <c r="F18" s="30">
        <f>SUMIF(F6:F17,"Pagado",$C$6:$C$17)</f>
        <v>0</v>
      </c>
      <c r="G18" s="30">
        <f>SUMIF(G6:G17,"Pagado",$C$6:$C$17)</f>
        <v>0</v>
      </c>
      <c r="H18" s="30">
        <f>SUMIF(H6:H17,"Pagado",$C$6:$C$17)</f>
        <v>0</v>
      </c>
      <c r="I18" s="30">
        <f>SUMIF(I6:I17,"Pagado",$C$6:$C$17)</f>
        <v>0</v>
      </c>
      <c r="J18" s="30">
        <f>SUMIF(J6:J17,"Pagado",$C$6:$C$17)</f>
        <v>0</v>
      </c>
      <c r="K18" s="30">
        <f>SUMIF(K6:K17,"Pagado",$C$6:$C$17)</f>
        <v>0</v>
      </c>
      <c r="L18" s="30">
        <f>SUMIF(L6:L17,"Pagado",$C$6:$C$17)</f>
        <v>0</v>
      </c>
      <c r="M18" s="30">
        <f>SUMIF(M6:M17,"Pagado",$C$6:$C$17)</f>
        <v>0</v>
      </c>
      <c r="N18" s="30">
        <f>SUMIF(N6:N17,"Pagado",$C$6:$C$17)</f>
        <v>0</v>
      </c>
      <c r="O18" s="30">
        <f>SUMIF(O6:O17,"Pagado",$C$6:$C$17)</f>
        <v>0</v>
      </c>
      <c r="P18" s="30"/>
      <c r="Q18" s="30">
        <f>SUM(Q6:Q17)</f>
        <v>0</v>
      </c>
      <c r="R18" s="30"/>
    </row>
    <row r="19" spans="1:18" s="3" customFormat="1" x14ac:dyDescent="0.25">
      <c r="A19" s="31"/>
      <c r="B19" s="31" t="s">
        <v>121</v>
      </c>
      <c r="C19" s="31"/>
      <c r="D19" s="32">
        <f>SUMIF(D6:D17,"Pendiente",$C$6:$C$17)</f>
        <v>0</v>
      </c>
      <c r="E19" s="32">
        <f>SUMIF(E6:E17,"Pendiente",$C$6:$C$17)</f>
        <v>0</v>
      </c>
      <c r="F19" s="32">
        <f>SUMIF(F6:F17,"Pendiente",$C$6:$C$17)</f>
        <v>0</v>
      </c>
      <c r="G19" s="32">
        <f>SUMIF(G6:G17,"Pendiente",$C$6:$C$17)</f>
        <v>0</v>
      </c>
      <c r="H19" s="32">
        <f>SUMIF(H6:H17,"Pendiente",$C$6:$C$17)</f>
        <v>0</v>
      </c>
      <c r="I19" s="32">
        <f>SUMIF(I6:I17,"Pendiente",$C$6:$C$17)</f>
        <v>0</v>
      </c>
      <c r="J19" s="32">
        <f>SUMIF(J6:J17,"Pendiente",$C$6:$C$17)</f>
        <v>0</v>
      </c>
      <c r="K19" s="32">
        <f>SUMIF(K6:K17,"Pendiente",$C$6:$C$17)</f>
        <v>0</v>
      </c>
      <c r="L19" s="32">
        <f>SUMIF(L6:L17,"Pendiente",$C$6:$C$17)</f>
        <v>0</v>
      </c>
      <c r="M19" s="32">
        <f>SUMIF(M6:M17,"Pendiente",$C$6:$C$17)</f>
        <v>0</v>
      </c>
      <c r="N19" s="32">
        <f>SUMIF(N6:N17,"Pendiente",$C$6:$C$17)</f>
        <v>0</v>
      </c>
      <c r="O19" s="32">
        <f>SUMIF(O6:O17,"Pendiente",$C$6:$C$17)</f>
        <v>0</v>
      </c>
      <c r="P19" s="32"/>
      <c r="Q19" s="32"/>
      <c r="R19" s="32">
        <f>SUM(R6:R17)</f>
        <v>0</v>
      </c>
    </row>
    <row r="21" spans="1:18" x14ac:dyDescent="0.25">
      <c r="A21" s="15" t="s">
        <v>67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</row>
  </sheetData>
  <mergeCells count="3">
    <mergeCell ref="A1:R1"/>
    <mergeCell ref="A2:R2"/>
    <mergeCell ref="A21:R21"/>
  </mergeCells>
  <dataValidations count="2">
    <dataValidation type="list" allowBlank="1" sqref="D10:O17">
      <formula1>"Pagado,Pendiente"</formula1>
    </dataValidation>
    <dataValidation type="list" allowBlank="1" sqref="D6:O17">
      <formula1>"Pagado,Pendiente"</formula1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Diseño de sesión</vt:lpstr>
      <vt:lpstr>Miembros</vt:lpstr>
      <vt:lpstr>Asistencia</vt:lpstr>
      <vt:lpstr>Cuotas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TrainerStudio</dc:creator>
  <dc:title/>
  <dc:subject/>
  <dc:description/>
  <cp:keywords/>
  <cp:category/>
  <cp:lastModifiedBy>Unknown</cp:lastModifiedBy>
  <dcterms:created xsi:type="dcterms:W3CDTF">2026-11-08T19:32:11Z</dcterms:created>
  <dcterms:modified xsi:type="dcterms:W3CDTF">2026-11-08T19:32:11Z</dcterms:modified>
</cp:coreProperties>
</file>