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éation de séance" state="visible" r:id="rId4"/>
    <sheet sheetId="2" name="Membres" state="visible" r:id="rId5"/>
    <sheet sheetId="3" name="Présences" state="visible" r:id="rId6"/>
    <sheet sheetId="4" name="Cotisations" state="visible" r:id="rId7"/>
  </sheets>
  <calcPr calcId="171027" fullCalcOnLoad="1"/>
</workbook>
</file>

<file path=xl/sharedStrings.xml><?xml version="1.0" encoding="utf-8"?>
<sst xmlns="http://schemas.openxmlformats.org/spreadsheetml/2006/main" count="137" uniqueCount="122">
  <si>
    <t>CRÉATION DE SÉANCE POUR PETIT GROUPE</t>
  </si>
  <si>
    <t>Un même schéma moteur pour tout le groupe et une variante par niveau. La séance d'exemple est un point de départ : change les exercices, le matériel et les temps.</t>
  </si>
  <si>
    <t>Date :</t>
  </si>
  <si>
    <t>Objectif :</t>
  </si>
  <si>
    <t>Force : dominante genou</t>
  </si>
  <si>
    <t>Personnes :</t>
  </si>
  <si>
    <t>Ateliers :</t>
  </si>
  <si>
    <t>Par atelier :</t>
  </si>
  <si>
    <t>Bloc</t>
  </si>
  <si>
    <t>Schéma moteur</t>
  </si>
  <si>
    <t>Format</t>
  </si>
  <si>
    <t>Débutant</t>
  </si>
  <si>
    <t>Intermédiaire</t>
  </si>
  <si>
    <t>Avancé</t>
  </si>
  <si>
    <t>Matériel</t>
  </si>
  <si>
    <t>Notes</t>
  </si>
  <si>
    <t>Échauffement commun</t>
  </si>
  <si>
    <t>Tout le groupe</t>
  </si>
  <si>
    <t>8-10 min</t>
  </si>
  <si>
    <t>2 tours : 10 squats au poids du corps, 10 ponts fessiers, 8 rotations thoraciques par côté, 20 s de gainage</t>
  </si>
  <si>
    <t>Tapis</t>
  </si>
  <si>
    <t>Bloc principal</t>
  </si>
  <si>
    <t>Dominante genou</t>
  </si>
  <si>
    <t>4 x 6-8, récup. 2 min</t>
  </si>
  <si>
    <t>Squat sur box avec haltère</t>
  </si>
  <si>
    <t>Goblet squat au kettlebell</t>
  </si>
  <si>
    <t>Back squat à la barre</t>
  </si>
  <si>
    <t>Box, kettlebells, rack</t>
  </si>
  <si>
    <t>Atelier 1</t>
  </si>
  <si>
    <t>Poussée</t>
  </si>
  <si>
    <t>40 s d'effort / 20 s de transition, 3 tours</t>
  </si>
  <si>
    <t>Pompes mains sur banc</t>
  </si>
  <si>
    <t>Pompes</t>
  </si>
  <si>
    <t>Pompes avec pause en bas</t>
  </si>
  <si>
    <t>Banc</t>
  </si>
  <si>
    <t>Atelier 2</t>
  </si>
  <si>
    <t>Tirage</t>
  </si>
  <si>
    <t>Rowing à l'élastique</t>
  </si>
  <si>
    <t>Rowing haltère à un bras</t>
  </si>
  <si>
    <t>Rowing inversé aux anneaux</t>
  </si>
  <si>
    <t>Élastiques, haltères, anneaux</t>
  </si>
  <si>
    <t>Atelier 3</t>
  </si>
  <si>
    <t>Charnière de hanche</t>
  </si>
  <si>
    <t>Pont fessier</t>
  </si>
  <si>
    <t>Soulevé de terre roumain aux haltères</t>
  </si>
  <si>
    <t>Kettlebell swing</t>
  </si>
  <si>
    <t>Haltères, kettlebells</t>
  </si>
  <si>
    <t>Atelier 4</t>
  </si>
  <si>
    <t>Gainage et portés</t>
  </si>
  <si>
    <t>Planche sur les genoux</t>
  </si>
  <si>
    <t>Planche</t>
  </si>
  <si>
    <t>Farmer walk</t>
  </si>
  <si>
    <t>Kettlebells</t>
  </si>
  <si>
    <t>Atelier 5</t>
  </si>
  <si>
    <t>Atelier 6</t>
  </si>
  <si>
    <t>Finisher avec score</t>
  </si>
  <si>
    <t>AMRAP 6 min</t>
  </si>
  <si>
    <t>8 squats + 8 pompes + 8 rowings à l'élastique, avec la variante de chaque niveau. Chacun note ses tours.</t>
  </si>
  <si>
    <t>Élastiques</t>
  </si>
  <si>
    <t>QUI FAIT QUOI AUJOURD'HUI</t>
  </si>
  <si>
    <t>N°</t>
  </si>
  <si>
    <t>Nom</t>
  </si>
  <si>
    <t>Niveau</t>
  </si>
  <si>
    <t>Atelier de départ</t>
  </si>
  <si>
    <t>Charge au bloc principal</t>
  </si>
  <si>
    <t>Tours au finisher</t>
  </si>
  <si>
    <t>RPE (1-10)</t>
  </si>
  <si>
    <t>Modèle créé par TrainerStudio - www.trainerstudio.com</t>
  </si>
  <si>
    <t>MEMBRES DU GROUPE</t>
  </si>
  <si>
    <t>Remplis cette feuille en premier : les noms, le niveau et la cotisation passent tout seuls dans les autres feuilles.</t>
  </si>
  <si>
    <t>Groupe :</t>
  </si>
  <si>
    <t>Horaire :</t>
  </si>
  <si>
    <t>Capacité :</t>
  </si>
  <si>
    <t>Date d'inscription</t>
  </si>
  <si>
    <t>Cotisation mensuelle (€)</t>
  </si>
  <si>
    <t>Mode de paiement</t>
  </si>
  <si>
    <t>Blessures ou limitations</t>
  </si>
  <si>
    <t>Objectif</t>
  </si>
  <si>
    <t>PRÉSENCES ET ASSIDUITÉ</t>
  </si>
  <si>
    <t>Écris la date de chaque séance sur la ligne des dates et indique Oui ou Non pour chaque personne.</t>
  </si>
  <si>
    <t>Mois :</t>
  </si>
  <si>
    <t>Alerte en dessous de :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</si>
  <si>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</si>
  <si>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</si>
  <si>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</si>
  <si>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</si>
  <si>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</si>
  <si>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</si>
  <si>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</si>
  <si>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</si>
  <si>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</si>
  <si>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</si>
  <si>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</si>
  <si>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</si>
  <si>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Présences</t>
  </si>
  <si>
    <t>Absences</t>
  </si>
  <si>
    <t>Assiduité</t>
  </si>
  <si>
    <t>Statut</t>
  </si>
  <si>
    <t>Date</t>
  </si>
  <si>
    <t>Présents</t>
  </si>
  <si>
    <t>Remplissage</t>
  </si>
  <si>
    <t>COTISATIONS MENSUELLES</t>
  </si>
  <si>
    <t>Indique pour chaque mois Payé ou En attente. La cotisation vient de la feuille Membres.</t>
  </si>
  <si>
    <t>Année :</t>
  </si>
  <si>
    <t>Cotisation (€)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</si>
  <si>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</si>
  <si>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</si>
  <si>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</si>
  <si>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</si>
  <si>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</si>
  <si>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</si>
  <si>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</si>
  <si>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</si>
  <si>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</si>
  <si>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</si>
  <si>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</si>
  <si>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</si>
  <si>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Mois payés</t>
  </si>
  <si>
    <t>Encaissé (€)</t>
  </si>
  <si>
    <t>En attente (€)</t>
  </si>
  <si>
    <t>Encaissé</t>
  </si>
  <si>
    <t>En attente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</si>
</sst>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"/>
    <numFmt numFmtId="165" formatCode="#,##0.00 &quot;€&quot;"/>
    <numFmt numFmtId="166" formatCode="dd/mm"/>
  </numFmts>
  <fonts count="7" x14ac:knownFonts="1">
    <font>
      <color theme="1"/>
      <family val="2"/>
      <scheme val="minor"/>
      <sz val="11"/>
      <name val="Calibri"/>
    </font>
    <font>
      <b/>
      <color rgb="FFFFFFFF"/>
      <sz val="18"/>
    </font>
    <font>
      <i/>
      <color rgb="FFFFFFFF"/>
      <sz val="10"/>
    </font>
    <font>
      <b/>
      <sz val="10"/>
    </font>
    <font>
      <sz val="10"/>
    </font>
    <font>
      <b/>
      <color rgb="FFFFFFFF"/>
      <sz val="12"/>
    </font>
    <font>
      <i/>
      <color rgb="FF6B7280"/>
      <sz val="9"/>
    </font>
  </fonts>
  <fills count="6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00CA75"/>
      </patternFill>
    </fill>
    <fill>
      <patternFill patternType="solid">
        <fgColor rgb="FFE5E7EB"/>
      </patternFill>
    </fill>
    <fill>
      <patternFill patternType="solid">
        <fgColor rgb="FFF9FAFB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4" fillId="5" borderId="1" xfId="0" applyNumberFormat="1" applyFont="1" applyFill="1" applyBorder="1" applyAlignment="1">
      <alignment vertical="center" wrapText="1"/>
    </xf>
    <xf numFmtId="165" fontId="4" fillId="5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9" fontId="0" fillId="0" borderId="1" xfId="0" applyNumberFormat="1" applyBorder="1" applyAlignment="1">
      <alignment horizontal="center"/>
    </xf>
    <xf numFmtId="166" fontId="4" fillId="5" borderId="1" xfId="0" applyNumberFormat="1" applyFont="1" applyFill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  <xf numFmtId="165" fontId="3" fillId="5" borderId="1" xfId="0" applyNumberFormat="1" applyFont="1" applyFill="1" applyBorder="1"/>
    <xf numFmtId="0" fontId="3" fillId="0" borderId="1" xfId="0" applyFont="1" applyBorder="1"/>
    <xf numFmtId="165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FormatPr defaultRowHeight="15" outlineLevelRow="0" outlineLevelCol="0" x14ac:dyDescent="55"/>
  <cols>
    <col min="1" max="1" width="21" customWidth="1"/>
    <col min="2" max="2" width="19" customWidth="1"/>
    <col min="3" max="3" width="22" customWidth="1"/>
    <col min="4" max="6" width="30" customWidth="1"/>
    <col min="7" max="7" width="24" customWidth="1"/>
    <col min="8" max="8" width="22" customWidth="1"/>
  </cols>
  <sheetData>
    <row r="1" ht="3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6" x14ac:dyDescent="0.25">
      <c r="A3" s="3" t="s">
        <v>2</v>
      </c>
      <c r="B3" s="4"/>
      <c r="C3" s="3" t="s">
        <v>3</v>
      </c>
      <c r="D3" s="5" t="s">
        <v>4</v>
      </c>
      <c r="E3" s="5"/>
      <c r="F3" s="5"/>
    </row>
    <row r="4" spans="1:6" x14ac:dyDescent="0.25">
      <c r="A4" s="3" t="s">
        <v>5</v>
      </c>
      <c r="B4" s="6">
        <f>COUNTIF('Membres'!B6:B17,"?*")</f>
        <v>0</v>
      </c>
      <c r="C4" s="3" t="s">
        <v>6</v>
      </c>
      <c r="D4" s="6">
        <f>COUNTIF(D9:D14,"?*")</f>
        <v>4</v>
      </c>
      <c r="E4" s="3" t="s">
        <v>7</v>
      </c>
      <c r="F4" s="6" t="str">
        <f>IF(OR(B4=0,D4=0),"",ROUNDUP(B4/D4,0))</f>
        <v/>
      </c>
    </row>
    <row r="6" spans="1:8" s="3" customFormat="1" x14ac:dyDescent="0.25">
      <c r="A6" s="7" t="s">
        <v>8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15</v>
      </c>
    </row>
    <row r="7" ht="42" customHeight="1" spans="1:8" x14ac:dyDescent="0.25">
      <c r="A7" s="8" t="s">
        <v>16</v>
      </c>
      <c r="B7" s="9" t="s">
        <v>17</v>
      </c>
      <c r="C7" s="9" t="s">
        <v>18</v>
      </c>
      <c r="D7" s="9" t="s">
        <v>19</v>
      </c>
      <c r="E7" s="9"/>
      <c r="F7" s="9"/>
      <c r="G7" s="9" t="s">
        <v>20</v>
      </c>
      <c r="H7" s="9"/>
    </row>
    <row r="8" ht="42" customHeight="1" spans="1:8" x14ac:dyDescent="0.25">
      <c r="A8" s="10" t="s">
        <v>21</v>
      </c>
      <c r="B8" s="11" t="s">
        <v>22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/>
    </row>
    <row r="9" ht="42" customHeight="1" spans="1:8" x14ac:dyDescent="0.25">
      <c r="A9" s="8" t="s">
        <v>28</v>
      </c>
      <c r="B9" s="9" t="s">
        <v>29</v>
      </c>
      <c r="C9" s="9" t="s">
        <v>30</v>
      </c>
      <c r="D9" s="9" t="s">
        <v>31</v>
      </c>
      <c r="E9" s="9" t="s">
        <v>32</v>
      </c>
      <c r="F9" s="9" t="s">
        <v>33</v>
      </c>
      <c r="G9" s="9" t="s">
        <v>34</v>
      </c>
      <c r="H9" s="9"/>
    </row>
    <row r="10" ht="42" customHeight="1" spans="1:8" x14ac:dyDescent="0.25">
      <c r="A10" s="10" t="s">
        <v>35</v>
      </c>
      <c r="B10" s="11" t="s">
        <v>36</v>
      </c>
      <c r="C10" s="11" t="s">
        <v>30</v>
      </c>
      <c r="D10" s="11" t="s">
        <v>37</v>
      </c>
      <c r="E10" s="11" t="s">
        <v>38</v>
      </c>
      <c r="F10" s="11" t="s">
        <v>39</v>
      </c>
      <c r="G10" s="11" t="s">
        <v>40</v>
      </c>
      <c r="H10" s="11"/>
    </row>
    <row r="11" ht="42" customHeight="1" spans="1:8" x14ac:dyDescent="0.25">
      <c r="A11" s="8" t="s">
        <v>41</v>
      </c>
      <c r="B11" s="9" t="s">
        <v>42</v>
      </c>
      <c r="C11" s="9" t="s">
        <v>30</v>
      </c>
      <c r="D11" s="9" t="s">
        <v>43</v>
      </c>
      <c r="E11" s="9" t="s">
        <v>44</v>
      </c>
      <c r="F11" s="9" t="s">
        <v>45</v>
      </c>
      <c r="G11" s="9" t="s">
        <v>46</v>
      </c>
      <c r="H11" s="9"/>
    </row>
    <row r="12" ht="42" customHeight="1" spans="1:8" x14ac:dyDescent="0.25">
      <c r="A12" s="10" t="s">
        <v>47</v>
      </c>
      <c r="B12" s="11" t="s">
        <v>48</v>
      </c>
      <c r="C12" s="11" t="s">
        <v>30</v>
      </c>
      <c r="D12" s="11" t="s">
        <v>49</v>
      </c>
      <c r="E12" s="11" t="s">
        <v>50</v>
      </c>
      <c r="F12" s="11" t="s">
        <v>51</v>
      </c>
      <c r="G12" s="11" t="s">
        <v>52</v>
      </c>
      <c r="H12" s="11"/>
    </row>
    <row r="13" ht="42" customHeight="1" spans="1:8" x14ac:dyDescent="0.25">
      <c r="A13" s="8" t="s">
        <v>53</v>
      </c>
      <c r="B13" s="9"/>
      <c r="C13" s="9"/>
      <c r="D13" s="9"/>
      <c r="E13" s="9"/>
      <c r="F13" s="9"/>
      <c r="G13" s="9"/>
      <c r="H13" s="9"/>
    </row>
    <row r="14" ht="42" customHeight="1" spans="1:8" x14ac:dyDescent="0.25">
      <c r="A14" s="10" t="s">
        <v>54</v>
      </c>
      <c r="B14" s="11"/>
      <c r="C14" s="11"/>
      <c r="D14" s="11"/>
      <c r="E14" s="11"/>
      <c r="F14" s="11"/>
      <c r="G14" s="11"/>
      <c r="H14" s="11"/>
    </row>
    <row r="15" ht="42" customHeight="1" spans="1:8" x14ac:dyDescent="0.25">
      <c r="A15" s="8" t="s">
        <v>55</v>
      </c>
      <c r="B15" s="9" t="s">
        <v>17</v>
      </c>
      <c r="C15" s="9" t="s">
        <v>56</v>
      </c>
      <c r="D15" s="9" t="s">
        <v>57</v>
      </c>
      <c r="E15" s="9"/>
      <c r="F15" s="9"/>
      <c r="G15" s="9" t="s">
        <v>58</v>
      </c>
      <c r="H15" s="9"/>
    </row>
    <row r="17" spans="1:8" x14ac:dyDescent="0.25">
      <c r="A17" s="12" t="s">
        <v>59</v>
      </c>
      <c r="B17" s="12"/>
      <c r="C17" s="12"/>
      <c r="D17" s="12"/>
      <c r="E17" s="12"/>
      <c r="F17" s="12"/>
      <c r="G17" s="12"/>
      <c r="H17" s="12"/>
    </row>
    <row r="18" spans="1:8" s="3" customFormat="1" x14ac:dyDescent="0.25">
      <c r="A18" s="7" t="s">
        <v>60</v>
      </c>
      <c r="B18" s="7" t="s">
        <v>61</v>
      </c>
      <c r="C18" s="7" t="s">
        <v>62</v>
      </c>
      <c r="D18" s="7" t="s">
        <v>63</v>
      </c>
      <c r="E18" s="7" t="s">
        <v>64</v>
      </c>
      <c r="F18" s="7" t="s">
        <v>65</v>
      </c>
      <c r="G18" s="7" t="s">
        <v>66</v>
      </c>
      <c r="H18" s="7" t="s">
        <v>15</v>
      </c>
    </row>
    <row r="19" spans="1:8" x14ac:dyDescent="0.25">
      <c r="A19" s="13">
        <v>1</v>
      </c>
      <c r="B19" s="9" t="str">
        <f>IF('Membres'!B6="","",'Membres'!B6)</f>
        <v/>
      </c>
      <c r="C19" s="9" t="str">
        <f>IF('Membres'!C6="","",'Membres'!C6)</f>
        <v/>
      </c>
      <c r="D19" s="9"/>
      <c r="E19" s="9"/>
      <c r="F19" s="9"/>
      <c r="G19" s="9"/>
      <c r="H19" s="9"/>
    </row>
    <row r="20" spans="1:8" x14ac:dyDescent="0.25">
      <c r="A20" s="14">
        <v>2</v>
      </c>
      <c r="B20" s="11" t="str">
        <f>IF('Membres'!B7="","",'Membres'!B7)</f>
        <v/>
      </c>
      <c r="C20" s="11" t="str">
        <f>IF('Membres'!C7="","",'Membres'!C7)</f>
        <v/>
      </c>
      <c r="D20" s="11"/>
      <c r="E20" s="11"/>
      <c r="F20" s="11"/>
      <c r="G20" s="11"/>
      <c r="H20" s="11"/>
    </row>
    <row r="21" spans="1:8" x14ac:dyDescent="0.25">
      <c r="A21" s="13">
        <v>3</v>
      </c>
      <c r="B21" s="9" t="str">
        <f>IF('Membres'!B8="","",'Membres'!B8)</f>
        <v/>
      </c>
      <c r="C21" s="9" t="str">
        <f>IF('Membres'!C8="","",'Membres'!C8)</f>
        <v/>
      </c>
      <c r="D21" s="9"/>
      <c r="E21" s="9"/>
      <c r="F21" s="9"/>
      <c r="G21" s="9"/>
      <c r="H21" s="9"/>
    </row>
    <row r="22" spans="1:8" x14ac:dyDescent="0.25">
      <c r="A22" s="14">
        <v>4</v>
      </c>
      <c r="B22" s="11" t="str">
        <f>IF('Membres'!B9="","",'Membres'!B9)</f>
        <v/>
      </c>
      <c r="C22" s="11" t="str">
        <f>IF('Membres'!C9="","",'Membres'!C9)</f>
        <v/>
      </c>
      <c r="D22" s="11"/>
      <c r="E22" s="11"/>
      <c r="F22" s="11"/>
      <c r="G22" s="11"/>
      <c r="H22" s="11"/>
    </row>
    <row r="23" spans="1:8" x14ac:dyDescent="0.25">
      <c r="A23" s="13">
        <v>5</v>
      </c>
      <c r="B23" s="9" t="str">
        <f>IF('Membres'!B10="","",'Membres'!B10)</f>
        <v/>
      </c>
      <c r="C23" s="9" t="str">
        <f>IF('Membres'!C10="","",'Membres'!C10)</f>
        <v/>
      </c>
      <c r="D23" s="9"/>
      <c r="E23" s="9"/>
      <c r="F23" s="9"/>
      <c r="G23" s="9"/>
      <c r="H23" s="9"/>
    </row>
    <row r="24" spans="1:8" x14ac:dyDescent="0.25">
      <c r="A24" s="14">
        <v>6</v>
      </c>
      <c r="B24" s="11" t="str">
        <f>IF('Membres'!B11="","",'Membres'!B11)</f>
        <v/>
      </c>
      <c r="C24" s="11" t="str">
        <f>IF('Membres'!C11="","",'Membres'!C11)</f>
        <v/>
      </c>
      <c r="D24" s="11"/>
      <c r="E24" s="11"/>
      <c r="F24" s="11"/>
      <c r="G24" s="11"/>
      <c r="H24" s="11"/>
    </row>
    <row r="25" spans="1:8" x14ac:dyDescent="0.25">
      <c r="A25" s="13">
        <v>7</v>
      </c>
      <c r="B25" s="9" t="str">
        <f>IF('Membres'!B12="","",'Membres'!B12)</f>
        <v/>
      </c>
      <c r="C25" s="9" t="str">
        <f>IF('Membres'!C12="","",'Membres'!C12)</f>
        <v/>
      </c>
      <c r="D25" s="9"/>
      <c r="E25" s="9"/>
      <c r="F25" s="9"/>
      <c r="G25" s="9"/>
      <c r="H25" s="9"/>
    </row>
    <row r="26" spans="1:8" x14ac:dyDescent="0.25">
      <c r="A26" s="14">
        <v>8</v>
      </c>
      <c r="B26" s="11" t="str">
        <f>IF('Membres'!B13="","",'Membres'!B13)</f>
        <v/>
      </c>
      <c r="C26" s="11" t="str">
        <f>IF('Membres'!C13="","",'Membres'!C13)</f>
        <v/>
      </c>
      <c r="D26" s="11"/>
      <c r="E26" s="11"/>
      <c r="F26" s="11"/>
      <c r="G26" s="11"/>
      <c r="H26" s="11"/>
    </row>
    <row r="27" spans="1:8" x14ac:dyDescent="0.25">
      <c r="A27" s="13">
        <v>9</v>
      </c>
      <c r="B27" s="9" t="str">
        <f>IF('Membres'!B14="","",'Membres'!B14)</f>
        <v/>
      </c>
      <c r="C27" s="9" t="str">
        <f>IF('Membres'!C14="","",'Membres'!C14)</f>
        <v/>
      </c>
      <c r="D27" s="9"/>
      <c r="E27" s="9"/>
      <c r="F27" s="9"/>
      <c r="G27" s="9"/>
      <c r="H27" s="9"/>
    </row>
    <row r="28" spans="1:8" x14ac:dyDescent="0.25">
      <c r="A28" s="14">
        <v>10</v>
      </c>
      <c r="B28" s="11" t="str">
        <f>IF('Membres'!B15="","",'Membres'!B15)</f>
        <v/>
      </c>
      <c r="C28" s="11" t="str">
        <f>IF('Membres'!C15="","",'Membres'!C15)</f>
        <v/>
      </c>
      <c r="D28" s="11"/>
      <c r="E28" s="11"/>
      <c r="F28" s="11"/>
      <c r="G28" s="11"/>
      <c r="H28" s="11"/>
    </row>
    <row r="29" spans="1:8" x14ac:dyDescent="0.25">
      <c r="A29" s="13">
        <v>11</v>
      </c>
      <c r="B29" s="9" t="str">
        <f>IF('Membres'!B16="","",'Membres'!B16)</f>
        <v/>
      </c>
      <c r="C29" s="9" t="str">
        <f>IF('Membres'!C16="","",'Membres'!C16)</f>
        <v/>
      </c>
      <c r="D29" s="9"/>
      <c r="E29" s="9"/>
      <c r="F29" s="9"/>
      <c r="G29" s="9"/>
      <c r="H29" s="9"/>
    </row>
    <row r="30" spans="1:8" x14ac:dyDescent="0.25">
      <c r="A30" s="14">
        <v>12</v>
      </c>
      <c r="B30" s="11" t="str">
        <f>IF('Membres'!B17="","",'Membres'!B17)</f>
        <v/>
      </c>
      <c r="C30" s="11" t="str">
        <f>IF('Membres'!C17="","",'Membres'!C17)</f>
        <v/>
      </c>
      <c r="D30" s="11"/>
      <c r="E30" s="11"/>
      <c r="F30" s="11"/>
      <c r="G30" s="11"/>
      <c r="H30" s="11"/>
    </row>
    <row r="32" spans="1:8" x14ac:dyDescent="0.25">
      <c r="A32" s="15" t="s">
        <v>67</v>
      </c>
      <c r="B32" s="15"/>
      <c r="C32" s="15"/>
      <c r="D32" s="15"/>
      <c r="E32" s="15"/>
      <c r="F32" s="15"/>
      <c r="G32" s="15"/>
      <c r="H32" s="15"/>
    </row>
  </sheetData>
  <mergeCells count="7">
    <mergeCell ref="A1:H1"/>
    <mergeCell ref="A2:H2"/>
    <mergeCell ref="D3:F3"/>
    <mergeCell ref="D7:F7"/>
    <mergeCell ref="D15:F15"/>
    <mergeCell ref="A17:H17"/>
    <mergeCell ref="A32:H32"/>
  </mergeCells>
  <dataValidations count="2">
    <dataValidation type="whole" allowBlank="1" sqref="D19:D30">
      <formula1>1</formula1>
      <formula2>6</formula2>
    </dataValidation>
    <dataValidation type="whole" allowBlank="1" sqref="G19:G30">
      <formula1>1</formula1>
      <formula2>10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FormatPr defaultRowHeight="15" outlineLevelRow="0" outlineLevelCol="0" x14ac:dyDescent="55"/>
  <cols>
    <col min="1" max="1" width="6" customWidth="1"/>
    <col min="2" max="2" width="26" customWidth="1"/>
    <col min="3" max="3" width="15" customWidth="1"/>
    <col min="4" max="4" width="14" customWidth="1"/>
    <col min="5" max="5" width="17" customWidth="1"/>
    <col min="6" max="6" width="16" customWidth="1"/>
    <col min="7" max="8" width="30" customWidth="1"/>
  </cols>
  <sheetData>
    <row r="1" ht="36" customHeight="1" spans="1:8" x14ac:dyDescent="0.25">
      <c r="A1" s="1" t="s">
        <v>68</v>
      </c>
      <c r="B1" s="1"/>
      <c r="C1" s="1"/>
      <c r="D1" s="1"/>
      <c r="E1" s="1"/>
      <c r="F1" s="1"/>
      <c r="G1" s="1"/>
      <c r="H1" s="1"/>
    </row>
    <row r="2" ht="22" customHeight="1" spans="1:8" x14ac:dyDescent="0.25">
      <c r="A2" s="2" t="s">
        <v>69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70</v>
      </c>
      <c r="B3" s="5"/>
      <c r="C3" s="5"/>
      <c r="D3" s="3" t="s">
        <v>71</v>
      </c>
      <c r="E3" s="5"/>
      <c r="F3" s="5"/>
      <c r="G3" s="3" t="s">
        <v>72</v>
      </c>
      <c r="H3" s="6">
        <v>6</v>
      </c>
    </row>
    <row r="5" spans="1:8" s="3" customFormat="1" x14ac:dyDescent="0.25">
      <c r="A5" s="7" t="s">
        <v>60</v>
      </c>
      <c r="B5" s="7" t="s">
        <v>61</v>
      </c>
      <c r="C5" s="7" t="s">
        <v>62</v>
      </c>
      <c r="D5" s="7" t="s">
        <v>73</v>
      </c>
      <c r="E5" s="7" t="s">
        <v>74</v>
      </c>
      <c r="F5" s="7" t="s">
        <v>75</v>
      </c>
      <c r="G5" s="7" t="s">
        <v>76</v>
      </c>
      <c r="H5" s="7" t="s">
        <v>77</v>
      </c>
    </row>
    <row r="6" spans="1:8" x14ac:dyDescent="0.25">
      <c r="A6" s="14">
        <v>1</v>
      </c>
      <c r="B6" s="11"/>
      <c r="C6" s="11"/>
      <c r="D6" s="16"/>
      <c r="E6" s="17"/>
      <c r="F6" s="11"/>
      <c r="G6" s="11"/>
      <c r="H6" s="11"/>
    </row>
    <row r="7" spans="1:8" x14ac:dyDescent="0.25">
      <c r="A7" s="13">
        <v>2</v>
      </c>
      <c r="B7" s="9"/>
      <c r="C7" s="9"/>
      <c r="D7" s="18"/>
      <c r="E7" s="19"/>
      <c r="F7" s="9"/>
      <c r="G7" s="9"/>
      <c r="H7" s="9"/>
    </row>
    <row r="8" spans="1:8" x14ac:dyDescent="0.25">
      <c r="A8" s="14">
        <v>3</v>
      </c>
      <c r="B8" s="11"/>
      <c r="C8" s="11"/>
      <c r="D8" s="16"/>
      <c r="E8" s="17"/>
      <c r="F8" s="11"/>
      <c r="G8" s="11"/>
      <c r="H8" s="11"/>
    </row>
    <row r="9" spans="1:8" x14ac:dyDescent="0.25">
      <c r="A9" s="13">
        <v>4</v>
      </c>
      <c r="B9" s="9"/>
      <c r="C9" s="9"/>
      <c r="D9" s="18"/>
      <c r="E9" s="19"/>
      <c r="F9" s="9"/>
      <c r="G9" s="9"/>
      <c r="H9" s="9"/>
    </row>
    <row r="10" spans="1:8" x14ac:dyDescent="0.25">
      <c r="A10" s="14">
        <v>5</v>
      </c>
      <c r="B10" s="11"/>
      <c r="C10" s="11"/>
      <c r="D10" s="16"/>
      <c r="E10" s="17"/>
      <c r="F10" s="11"/>
      <c r="G10" s="11"/>
      <c r="H10" s="11"/>
    </row>
    <row r="11" spans="1:8" x14ac:dyDescent="0.25">
      <c r="A11" s="13">
        <v>6</v>
      </c>
      <c r="B11" s="9"/>
      <c r="C11" s="9"/>
      <c r="D11" s="18"/>
      <c r="E11" s="19"/>
      <c r="F11" s="9"/>
      <c r="G11" s="9"/>
      <c r="H11" s="9"/>
    </row>
    <row r="12" spans="1:8" x14ac:dyDescent="0.25">
      <c r="A12" s="14">
        <v>7</v>
      </c>
      <c r="B12" s="11"/>
      <c r="C12" s="11"/>
      <c r="D12" s="16"/>
      <c r="E12" s="17"/>
      <c r="F12" s="11"/>
      <c r="G12" s="11"/>
      <c r="H12" s="11"/>
    </row>
    <row r="13" spans="1:8" x14ac:dyDescent="0.25">
      <c r="A13" s="13">
        <v>8</v>
      </c>
      <c r="B13" s="9"/>
      <c r="C13" s="9"/>
      <c r="D13" s="18"/>
      <c r="E13" s="19"/>
      <c r="F13" s="9"/>
      <c r="G13" s="9"/>
      <c r="H13" s="9"/>
    </row>
    <row r="14" spans="1:8" x14ac:dyDescent="0.25">
      <c r="A14" s="14">
        <v>9</v>
      </c>
      <c r="B14" s="11"/>
      <c r="C14" s="11"/>
      <c r="D14" s="16"/>
      <c r="E14" s="17"/>
      <c r="F14" s="11"/>
      <c r="G14" s="11"/>
      <c r="H14" s="11"/>
    </row>
    <row r="15" spans="1:8" x14ac:dyDescent="0.25">
      <c r="A15" s="13">
        <v>10</v>
      </c>
      <c r="B15" s="9"/>
      <c r="C15" s="9"/>
      <c r="D15" s="18"/>
      <c r="E15" s="19"/>
      <c r="F15" s="9"/>
      <c r="G15" s="9"/>
      <c r="H15" s="9"/>
    </row>
    <row r="16" spans="1:8" x14ac:dyDescent="0.25">
      <c r="A16" s="14">
        <v>11</v>
      </c>
      <c r="B16" s="11"/>
      <c r="C16" s="11"/>
      <c r="D16" s="16"/>
      <c r="E16" s="17"/>
      <c r="F16" s="11"/>
      <c r="G16" s="11"/>
      <c r="H16" s="11"/>
    </row>
    <row r="17" spans="1:8" x14ac:dyDescent="0.25">
      <c r="A17" s="13">
        <v>12</v>
      </c>
      <c r="B17" s="9"/>
      <c r="C17" s="9"/>
      <c r="D17" s="18"/>
      <c r="E17" s="19"/>
      <c r="F17" s="9"/>
      <c r="G17" s="9"/>
      <c r="H17" s="9"/>
    </row>
    <row r="19" spans="1:8" x14ac:dyDescent="0.25">
      <c r="A19" s="15" t="s">
        <v>67</v>
      </c>
      <c r="B19" s="15"/>
      <c r="C19" s="15"/>
      <c r="D19" s="15"/>
      <c r="E19" s="15"/>
      <c r="F19" s="15"/>
      <c r="G19" s="15"/>
      <c r="H19" s="15"/>
    </row>
  </sheetData>
  <mergeCells count="5">
    <mergeCell ref="A1:H1"/>
    <mergeCell ref="A2:H2"/>
    <mergeCell ref="B3:C3"/>
    <mergeCell ref="E3:F3"/>
    <mergeCell ref="A19:H19"/>
  </mergeCells>
  <dataValidations count="5">
    <dataValidation type="list" allowBlank="1" sqref="C10:C17">
      <formula1>"Débutant,Intermédiaire,Avancé"</formula1>
    </dataValidation>
    <dataValidation type="list" allowBlank="1" sqref="C6:C17">
      <formula1>"Débutant,Intermédiaire,Avancé"</formula1>
    </dataValidation>
    <dataValidation type="list" allowBlank="1" sqref="F10:F17">
      <formula1>"Carte,Virement,Espèces,Chèque"</formula1>
    </dataValidation>
    <dataValidation type="list" allowBlank="1" sqref="F6:F17">
      <formula1>"Carte,Virement,Espèces,Chèque"</formula1>
    </dataValidation>
    <dataValidation type="whole" allowBlank="1" showErrorMessage="1" errorTitle="Capacité non valide" error="Saisis un nombre entre 1 et 12." sqref="H3">
      <formula1>1</formula1>
      <formula2>12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workbookViewId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14" width="8" customWidth="1"/>
    <col min="15" max="15" width="11" customWidth="1"/>
    <col min="17" max="17" width="12" customWidth="1"/>
    <col min="18" max="18" width="11" customWidth="1"/>
  </cols>
  <sheetData>
    <row r="1" ht="36" customHeight="1" spans="1:18" x14ac:dyDescent="0.25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" x14ac:dyDescent="0.25">
      <c r="A3" s="3" t="s">
        <v>80</v>
      </c>
      <c r="B3" s="5"/>
      <c r="D3" s="3" t="s">
        <v>81</v>
      </c>
      <c r="E3" s="3"/>
      <c r="F3" s="3"/>
      <c r="G3" s="3"/>
      <c r="H3" s="20">
        <v>0.75</v>
      </c>
    </row>
    <row r="5" spans="1:18" s="3" customFormat="1" x14ac:dyDescent="0.25">
      <c r="A5" s="7" t="s">
        <v>60</v>
      </c>
      <c r="B5" s="7" t="s">
        <v>61</v>
      </c>
      <c r="C5" s="7" t="s">
        <v>82</v>
      </c>
      <c r="D5" s="7" t="s">
        <v>83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89</v>
      </c>
      <c r="K5" s="7" t="s">
        <v>90</v>
      </c>
      <c r="L5" s="7" t="s">
        <v>91</v>
      </c>
      <c r="M5" s="7" t="s">
        <v>92</v>
      </c>
      <c r="N5" s="7" t="s">
        <v>93</v>
      </c>
      <c r="O5" s="7" t="s">
        <v>94</v>
      </c>
      <c r="P5" s="7" t="s">
        <v>95</v>
      </c>
      <c r="Q5" s="7" t="s">
        <v>96</v>
      </c>
      <c r="R5" s="7" t="s">
        <v>97</v>
      </c>
    </row>
    <row r="6" spans="1:18" x14ac:dyDescent="0.25">
      <c r="A6" s="11"/>
      <c r="B6" s="10" t="s">
        <v>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1"/>
      <c r="P6" s="11"/>
      <c r="Q6" s="11"/>
      <c r="R6" s="11"/>
    </row>
    <row r="7" spans="1:18" x14ac:dyDescent="0.25">
      <c r="A7" s="13">
        <v>1</v>
      </c>
      <c r="B7" s="9" t="str">
        <f>IF('Membres'!B6="","",'Membres'!B6)</f>
        <v/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>
        <f>COUNTIF(C7:N7,"Oui")</f>
        <v>0</v>
      </c>
      <c r="P7" s="13">
        <f>COUNTIF(C7:N7,"Non")</f>
        <v>0</v>
      </c>
      <c r="Q7" s="22" t="str">
        <f>IF(O7+P7=0,"",O7/(O7+P7))</f>
        <v/>
      </c>
      <c r="R7" s="13" t="str">
        <f>IF(Q7="","",IF(Q7&lt;$H$3,"À relancer","À jour"))</f>
        <v/>
      </c>
    </row>
    <row r="8" spans="1:18" x14ac:dyDescent="0.25">
      <c r="A8" s="14">
        <v>2</v>
      </c>
      <c r="B8" s="11" t="str">
        <f>IF('Membres'!B7="","",'Membres'!B7)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>
        <f>COUNTIF(C8:N8,"Oui")</f>
        <v>0</v>
      </c>
      <c r="P8" s="14">
        <f>COUNTIF(C8:N8,"Non")</f>
        <v>0</v>
      </c>
      <c r="Q8" s="23" t="str">
        <f>IF(O8+P8=0,"",O8/(O8+P8))</f>
        <v/>
      </c>
      <c r="R8" s="14" t="str">
        <f>IF(Q8="","",IF(Q8&lt;$H$3,"À relancer","À jour"))</f>
        <v/>
      </c>
    </row>
    <row r="9" spans="1:18" x14ac:dyDescent="0.25">
      <c r="A9" s="13">
        <v>3</v>
      </c>
      <c r="B9" s="9" t="str">
        <f>IF('Membres'!B8="","",'Membres'!B8)</f>
        <v/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>
        <f>COUNTIF(C9:N9,"Oui")</f>
        <v>0</v>
      </c>
      <c r="P9" s="13">
        <f>COUNTIF(C9:N9,"Non")</f>
        <v>0</v>
      </c>
      <c r="Q9" s="22" t="str">
        <f>IF(O9+P9=0,"",O9/(O9+P9))</f>
        <v/>
      </c>
      <c r="R9" s="13" t="str">
        <f>IF(Q9="","",IF(Q9&lt;$H$3,"À relancer","À jour"))</f>
        <v/>
      </c>
    </row>
    <row r="10" spans="1:18" x14ac:dyDescent="0.25">
      <c r="A10" s="14">
        <v>4</v>
      </c>
      <c r="B10" s="11" t="str">
        <f>IF('Membres'!B9="","",'Membres'!B9)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>
        <f>COUNTIF(C10:N10,"Oui")</f>
        <v>0</v>
      </c>
      <c r="P10" s="14">
        <f>COUNTIF(C10:N10,"Non")</f>
        <v>0</v>
      </c>
      <c r="Q10" s="23" t="str">
        <f>IF(O10+P10=0,"",O10/(O10+P10))</f>
        <v/>
      </c>
      <c r="R10" s="14" t="str">
        <f>IF(Q10="","",IF(Q10&lt;$H$3,"À relancer","À jour"))</f>
        <v/>
      </c>
    </row>
    <row r="11" spans="1:18" x14ac:dyDescent="0.25">
      <c r="A11" s="13">
        <v>5</v>
      </c>
      <c r="B11" s="9" t="str">
        <f>IF('Membres'!B10="","",'Membres'!B10)</f>
        <v/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>
        <f>COUNTIF(C11:N11,"Oui")</f>
        <v>0</v>
      </c>
      <c r="P11" s="13">
        <f>COUNTIF(C11:N11,"Non")</f>
        <v>0</v>
      </c>
      <c r="Q11" s="22" t="str">
        <f>IF(O11+P11=0,"",O11/(O11+P11))</f>
        <v/>
      </c>
      <c r="R11" s="13" t="str">
        <f>IF(Q11="","",IF(Q11&lt;$H$3,"À relancer","À jour"))</f>
        <v/>
      </c>
    </row>
    <row r="12" spans="1:18" x14ac:dyDescent="0.25">
      <c r="A12" s="14">
        <v>6</v>
      </c>
      <c r="B12" s="11" t="str">
        <f>IF('Membres'!B11="","",'Membres'!B11)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>
        <f>COUNTIF(C12:N12,"Oui")</f>
        <v>0</v>
      </c>
      <c r="P12" s="14">
        <f>COUNTIF(C12:N12,"Non")</f>
        <v>0</v>
      </c>
      <c r="Q12" s="23" t="str">
        <f>IF(O12+P12=0,"",O12/(O12+P12))</f>
        <v/>
      </c>
      <c r="R12" s="14" t="str">
        <f>IF(Q12="","",IF(Q12&lt;$H$3,"À relancer","À jour"))</f>
        <v/>
      </c>
    </row>
    <row r="13" spans="1:18" x14ac:dyDescent="0.25">
      <c r="A13" s="13">
        <v>7</v>
      </c>
      <c r="B13" s="9" t="str">
        <f>IF('Membres'!B12="","",'Membres'!B12)</f>
        <v/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>
        <f>COUNTIF(C13:N13,"Oui")</f>
        <v>0</v>
      </c>
      <c r="P13" s="13">
        <f>COUNTIF(C13:N13,"Non")</f>
        <v>0</v>
      </c>
      <c r="Q13" s="22" t="str">
        <f>IF(O13+P13=0,"",O13/(O13+P13))</f>
        <v/>
      </c>
      <c r="R13" s="13" t="str">
        <f>IF(Q13="","",IF(Q13&lt;$H$3,"À relancer","À jour"))</f>
        <v/>
      </c>
    </row>
    <row r="14" spans="1:18" x14ac:dyDescent="0.25">
      <c r="A14" s="14">
        <v>8</v>
      </c>
      <c r="B14" s="11" t="str">
        <f>IF('Membres'!B13="","",'Membres'!B13)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>
        <f>COUNTIF(C14:N14,"Oui")</f>
        <v>0</v>
      </c>
      <c r="P14" s="14">
        <f>COUNTIF(C14:N14,"Non")</f>
        <v>0</v>
      </c>
      <c r="Q14" s="23" t="str">
        <f>IF(O14+P14=0,"",O14/(O14+P14))</f>
        <v/>
      </c>
      <c r="R14" s="14" t="str">
        <f>IF(Q14="","",IF(Q14&lt;$H$3,"À relancer","À jour"))</f>
        <v/>
      </c>
    </row>
    <row r="15" spans="1:18" x14ac:dyDescent="0.25">
      <c r="A15" s="13">
        <v>9</v>
      </c>
      <c r="B15" s="9" t="str">
        <f>IF('Membres'!B14="","",'Membres'!B14)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>
        <f>COUNTIF(C15:N15,"Oui")</f>
        <v>0</v>
      </c>
      <c r="P15" s="13">
        <f>COUNTIF(C15:N15,"Non")</f>
        <v>0</v>
      </c>
      <c r="Q15" s="22" t="str">
        <f>IF(O15+P15=0,"",O15/(O15+P15))</f>
        <v/>
      </c>
      <c r="R15" s="13" t="str">
        <f>IF(Q15="","",IF(Q15&lt;$H$3,"À relancer","À jour"))</f>
        <v/>
      </c>
    </row>
    <row r="16" spans="1:18" x14ac:dyDescent="0.25">
      <c r="A16" s="14">
        <v>10</v>
      </c>
      <c r="B16" s="11" t="str">
        <f>IF('Membres'!B15="","",'Membres'!B15)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>
        <f>COUNTIF(C16:N16,"Oui")</f>
        <v>0</v>
      </c>
      <c r="P16" s="14">
        <f>COUNTIF(C16:N16,"Non")</f>
        <v>0</v>
      </c>
      <c r="Q16" s="23" t="str">
        <f>IF(O16+P16=0,"",O16/(O16+P16))</f>
        <v/>
      </c>
      <c r="R16" s="14" t="str">
        <f>IF(Q16="","",IF(Q16&lt;$H$3,"À relancer","À jour"))</f>
        <v/>
      </c>
    </row>
    <row r="17" spans="1:18" x14ac:dyDescent="0.25">
      <c r="A17" s="13">
        <v>11</v>
      </c>
      <c r="B17" s="9" t="str">
        <f>IF('Membres'!B16="","",'Membres'!B16)</f>
        <v/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>
        <f>COUNTIF(C17:N17,"Oui")</f>
        <v>0</v>
      </c>
      <c r="P17" s="13">
        <f>COUNTIF(C17:N17,"Non")</f>
        <v>0</v>
      </c>
      <c r="Q17" s="22" t="str">
        <f>IF(O17+P17=0,"",O17/(O17+P17))</f>
        <v/>
      </c>
      <c r="R17" s="13" t="str">
        <f>IF(Q17="","",IF(Q17&lt;$H$3,"À relancer","À jour"))</f>
        <v/>
      </c>
    </row>
    <row r="18" spans="1:18" x14ac:dyDescent="0.25">
      <c r="A18" s="14">
        <v>12</v>
      </c>
      <c r="B18" s="11" t="str">
        <f>IF('Membres'!B17="","",'Membres'!B17)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>
        <f>COUNTIF(C18:N18,"Oui")</f>
        <v>0</v>
      </c>
      <c r="P18" s="14">
        <f>COUNTIF(C18:N18,"Non")</f>
        <v>0</v>
      </c>
      <c r="Q18" s="23" t="str">
        <f>IF(O18+P18=0,"",O18/(O18+P18))</f>
        <v/>
      </c>
      <c r="R18" s="14" t="str">
        <f>IF(Q18="","",IF(Q18&lt;$H$3,"À relancer","À jour"))</f>
        <v/>
      </c>
    </row>
    <row r="19" spans="1:18" s="24" customFormat="1" x14ac:dyDescent="0.25">
      <c r="A19" s="25"/>
      <c r="B19" s="25" t="s">
        <v>99</v>
      </c>
      <c r="C19" s="25">
        <f>COUNTIF(C7:C18,"Oui")</f>
        <v>0</v>
      </c>
      <c r="D19" s="25">
        <f>COUNTIF(D7:D18,"Oui")</f>
        <v>0</v>
      </c>
      <c r="E19" s="25">
        <f>COUNTIF(E7:E18,"Oui")</f>
        <v>0</v>
      </c>
      <c r="F19" s="25">
        <f>COUNTIF(F7:F18,"Oui")</f>
        <v>0</v>
      </c>
      <c r="G19" s="25">
        <f>COUNTIF(G7:G18,"Oui")</f>
        <v>0</v>
      </c>
      <c r="H19" s="25">
        <f>COUNTIF(H7:H18,"Oui")</f>
        <v>0</v>
      </c>
      <c r="I19" s="25">
        <f>COUNTIF(I7:I18,"Oui")</f>
        <v>0</v>
      </c>
      <c r="J19" s="25">
        <f>COUNTIF(J7:J18,"Oui")</f>
        <v>0</v>
      </c>
      <c r="K19" s="25">
        <f>COUNTIF(K7:K18,"Oui")</f>
        <v>0</v>
      </c>
      <c r="L19" s="25">
        <f>COUNTIF(L7:L18,"Oui")</f>
        <v>0</v>
      </c>
      <c r="M19" s="25">
        <f>COUNTIF(M7:M18,"Oui")</f>
        <v>0</v>
      </c>
      <c r="N19" s="25">
        <f>COUNTIF(N7:N18,"Oui")</f>
        <v>0</v>
      </c>
      <c r="O19" s="25"/>
      <c r="P19" s="25"/>
      <c r="Q19" s="25"/>
      <c r="R19" s="25"/>
    </row>
    <row r="20" spans="1:18" s="24" customFormat="1" x14ac:dyDescent="0.25">
      <c r="A20" s="26"/>
      <c r="B20" s="26" t="s">
        <v>100</v>
      </c>
      <c r="C20" s="27" t="str">
        <f>IF(OR('Membres'!$H$3="",C19=0),"",C19/'Membres'!$H$3)</f>
        <v/>
      </c>
      <c r="D20" s="27" t="str">
        <f>IF(OR('Membres'!$H$3="",D19=0),"",D19/'Membres'!$H$3)</f>
        <v/>
      </c>
      <c r="E20" s="27" t="str">
        <f>IF(OR('Membres'!$H$3="",E19=0),"",E19/'Membres'!$H$3)</f>
        <v/>
      </c>
      <c r="F20" s="27" t="str">
        <f>IF(OR('Membres'!$H$3="",F19=0),"",F19/'Membres'!$H$3)</f>
        <v/>
      </c>
      <c r="G20" s="27" t="str">
        <f>IF(OR('Membres'!$H$3="",G19=0),"",G19/'Membres'!$H$3)</f>
        <v/>
      </c>
      <c r="H20" s="27" t="str">
        <f>IF(OR('Membres'!$H$3="",H19=0),"",H19/'Membres'!$H$3)</f>
        <v/>
      </c>
      <c r="I20" s="27" t="str">
        <f>IF(OR('Membres'!$H$3="",I19=0),"",I19/'Membres'!$H$3)</f>
        <v/>
      </c>
      <c r="J20" s="27" t="str">
        <f>IF(OR('Membres'!$H$3="",J19=0),"",J19/'Membres'!$H$3)</f>
        <v/>
      </c>
      <c r="K20" s="27" t="str">
        <f>IF(OR('Membres'!$H$3="",K19=0),"",K19/'Membres'!$H$3)</f>
        <v/>
      </c>
      <c r="L20" s="27" t="str">
        <f>IF(OR('Membres'!$H$3="",L19=0),"",L19/'Membres'!$H$3)</f>
        <v/>
      </c>
      <c r="M20" s="27" t="str">
        <f>IF(OR('Membres'!$H$3="",M19=0),"",M19/'Membres'!$H$3)</f>
        <v/>
      </c>
      <c r="N20" s="27" t="str">
        <f>IF(OR('Membres'!$H$3="",N19=0),"",N19/'Membres'!$H$3)</f>
        <v/>
      </c>
      <c r="O20" s="26"/>
      <c r="P20" s="26"/>
      <c r="Q20" s="26"/>
      <c r="R20" s="26"/>
    </row>
    <row r="22" spans="1:18" x14ac:dyDescent="0.25">
      <c r="A22" s="15" t="s">
        <v>67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</sheetData>
  <mergeCells count="4">
    <mergeCell ref="A1:R1"/>
    <mergeCell ref="A2:R2"/>
    <mergeCell ref="D3:G3"/>
    <mergeCell ref="A22:R22"/>
  </mergeCells>
  <dataValidations count="2">
    <dataValidation type="list" allowBlank="1" sqref="C10:N18">
      <formula1>"Oui,Non"</formula1>
    </dataValidation>
    <dataValidation type="list" allowBlank="1" sqref="C7:N18">
      <formula1>"Oui,Non"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pane xSplit="3" ySplit="5" topLeftCell="D6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1" customWidth="1"/>
    <col min="4" max="16" width="10" customWidth="1"/>
    <col min="17" max="18" width="13" customWidth="1"/>
  </cols>
  <sheetData>
    <row r="1" ht="36" customHeight="1" spans="1:18" x14ac:dyDescent="0.25">
      <c r="A1" s="1" t="s">
        <v>101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" x14ac:dyDescent="0.25">
      <c r="A3" s="3" t="s">
        <v>103</v>
      </c>
      <c r="B3" s="5"/>
    </row>
    <row r="5" ht="30" customHeight="1" spans="1:18" s="3" customFormat="1" x14ac:dyDescent="0.25">
      <c r="A5" s="28" t="s">
        <v>60</v>
      </c>
      <c r="B5" s="28" t="s">
        <v>61</v>
      </c>
      <c r="C5" s="28" t="s">
        <v>104</v>
      </c>
      <c r="D5" s="28" t="s">
        <v>105</v>
      </c>
      <c r="E5" s="28" t="s">
        <v>106</v>
      </c>
      <c r="F5" s="28" t="s">
        <v>107</v>
      </c>
      <c r="G5" s="28" t="s">
        <v>108</v>
      </c>
      <c r="H5" s="28" t="s">
        <v>109</v>
      </c>
      <c r="I5" s="28" t="s">
        <v>110</v>
      </c>
      <c r="J5" s="28" t="s">
        <v>111</v>
      </c>
      <c r="K5" s="28" t="s">
        <v>112</v>
      </c>
      <c r="L5" s="28" t="s">
        <v>113</v>
      </c>
      <c r="M5" s="28" t="s">
        <v>114</v>
      </c>
      <c r="N5" s="28" t="s">
        <v>115</v>
      </c>
      <c r="O5" s="28" t="s">
        <v>116</v>
      </c>
      <c r="P5" s="28" t="s">
        <v>117</v>
      </c>
      <c r="Q5" s="28" t="s">
        <v>118</v>
      </c>
      <c r="R5" s="28" t="s">
        <v>119</v>
      </c>
    </row>
    <row r="6" spans="1:18" x14ac:dyDescent="0.25">
      <c r="A6" s="14">
        <v>1</v>
      </c>
      <c r="B6" s="11" t="str">
        <f>IF('Membres'!B6="","",'Membres'!B6)</f>
        <v/>
      </c>
      <c r="C6" s="17" t="str">
        <f>IF('Membres'!E6="","",'Membres'!E6)</f>
        <v/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>
        <f>COUNTIF(D6:O6,"Payé")</f>
        <v>0</v>
      </c>
      <c r="Q6" s="17" t="str">
        <f>IF(C6="","",P6*C6)</f>
        <v/>
      </c>
      <c r="R6" s="17" t="str">
        <f>IF(C6="","",COUNTIF(D6:O6,"En attente")*C6)</f>
        <v/>
      </c>
    </row>
    <row r="7" spans="1:18" x14ac:dyDescent="0.25">
      <c r="A7" s="13">
        <v>2</v>
      </c>
      <c r="B7" s="9" t="str">
        <f>IF('Membres'!B7="","",'Membres'!B7)</f>
        <v/>
      </c>
      <c r="C7" s="19" t="str">
        <f>IF('Membres'!E7="","",'Membres'!E7)</f>
        <v/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>
        <f>COUNTIF(D7:O7,"Payé")</f>
        <v>0</v>
      </c>
      <c r="Q7" s="19" t="str">
        <f>IF(C7="","",P7*C7)</f>
        <v/>
      </c>
      <c r="R7" s="19" t="str">
        <f>IF(C7="","",COUNTIF(D7:O7,"En attente")*C7)</f>
        <v/>
      </c>
    </row>
    <row r="8" spans="1:18" x14ac:dyDescent="0.25">
      <c r="A8" s="14">
        <v>3</v>
      </c>
      <c r="B8" s="11" t="str">
        <f>IF('Membres'!B8="","",'Membres'!B8)</f>
        <v/>
      </c>
      <c r="C8" s="17" t="str">
        <f>IF('Membres'!E8="","",'Membres'!E8)</f>
        <v/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>
        <f>COUNTIF(D8:O8,"Payé")</f>
        <v>0</v>
      </c>
      <c r="Q8" s="17" t="str">
        <f>IF(C8="","",P8*C8)</f>
        <v/>
      </c>
      <c r="R8" s="17" t="str">
        <f>IF(C8="","",COUNTIF(D8:O8,"En attente")*C8)</f>
        <v/>
      </c>
    </row>
    <row r="9" spans="1:18" x14ac:dyDescent="0.25">
      <c r="A9" s="13">
        <v>4</v>
      </c>
      <c r="B9" s="9" t="str">
        <f>IF('Membres'!B9="","",'Membres'!B9)</f>
        <v/>
      </c>
      <c r="C9" s="19" t="str">
        <f>IF('Membres'!E9="","",'Membres'!E9)</f>
        <v/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>
        <f>COUNTIF(D9:O9,"Payé")</f>
        <v>0</v>
      </c>
      <c r="Q9" s="19" t="str">
        <f>IF(C9="","",P9*C9)</f>
        <v/>
      </c>
      <c r="R9" s="19" t="str">
        <f>IF(C9="","",COUNTIF(D9:O9,"En attente")*C9)</f>
        <v/>
      </c>
    </row>
    <row r="10" spans="1:18" x14ac:dyDescent="0.25">
      <c r="A10" s="14">
        <v>5</v>
      </c>
      <c r="B10" s="11" t="str">
        <f>IF('Membres'!B10="","",'Membres'!B10)</f>
        <v/>
      </c>
      <c r="C10" s="17" t="str">
        <f>IF('Membres'!E10="","",'Membres'!E10)</f>
        <v/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>
        <f>COUNTIF(D10:O10,"Payé")</f>
        <v>0</v>
      </c>
      <c r="Q10" s="17" t="str">
        <f>IF(C10="","",P10*C10)</f>
        <v/>
      </c>
      <c r="R10" s="17" t="str">
        <f>IF(C10="","",COUNTIF(D10:O10,"En attente")*C10)</f>
        <v/>
      </c>
    </row>
    <row r="11" spans="1:18" x14ac:dyDescent="0.25">
      <c r="A11" s="13">
        <v>6</v>
      </c>
      <c r="B11" s="9" t="str">
        <f>IF('Membres'!B11="","",'Membres'!B11)</f>
        <v/>
      </c>
      <c r="C11" s="19" t="str">
        <f>IF('Membres'!E11="","",'Membres'!E11)</f>
        <v/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>
        <f>COUNTIF(D11:O11,"Payé")</f>
        <v>0</v>
      </c>
      <c r="Q11" s="19" t="str">
        <f>IF(C11="","",P11*C11)</f>
        <v/>
      </c>
      <c r="R11" s="19" t="str">
        <f>IF(C11="","",COUNTIF(D11:O11,"En attente")*C11)</f>
        <v/>
      </c>
    </row>
    <row r="12" spans="1:18" x14ac:dyDescent="0.25">
      <c r="A12" s="14">
        <v>7</v>
      </c>
      <c r="B12" s="11" t="str">
        <f>IF('Membres'!B12="","",'Membres'!B12)</f>
        <v/>
      </c>
      <c r="C12" s="17" t="str">
        <f>IF('Membres'!E12="","",'Membres'!E12)</f>
        <v/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f>COUNTIF(D12:O12,"Payé")</f>
        <v>0</v>
      </c>
      <c r="Q12" s="17" t="str">
        <f>IF(C12="","",P12*C12)</f>
        <v/>
      </c>
      <c r="R12" s="17" t="str">
        <f>IF(C12="","",COUNTIF(D12:O12,"En attente")*C12)</f>
        <v/>
      </c>
    </row>
    <row r="13" spans="1:18" x14ac:dyDescent="0.25">
      <c r="A13" s="13">
        <v>8</v>
      </c>
      <c r="B13" s="9" t="str">
        <f>IF('Membres'!B13="","",'Membres'!B13)</f>
        <v/>
      </c>
      <c r="C13" s="19" t="str">
        <f>IF('Membres'!E13="","",'Membres'!E13)</f>
        <v/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>COUNTIF(D13:O13,"Payé")</f>
        <v>0</v>
      </c>
      <c r="Q13" s="19" t="str">
        <f>IF(C13="","",P13*C13)</f>
        <v/>
      </c>
      <c r="R13" s="19" t="str">
        <f>IF(C13="","",COUNTIF(D13:O13,"En attente")*C13)</f>
        <v/>
      </c>
    </row>
    <row r="14" spans="1:18" x14ac:dyDescent="0.25">
      <c r="A14" s="14">
        <v>9</v>
      </c>
      <c r="B14" s="11" t="str">
        <f>IF('Membres'!B14="","",'Membres'!B14)</f>
        <v/>
      </c>
      <c r="C14" s="17" t="str">
        <f>IF('Membres'!E14="","",'Membres'!E14)</f>
        <v/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>
        <f>COUNTIF(D14:O14,"Payé")</f>
        <v>0</v>
      </c>
      <c r="Q14" s="17" t="str">
        <f>IF(C14="","",P14*C14)</f>
        <v/>
      </c>
      <c r="R14" s="17" t="str">
        <f>IF(C14="","",COUNTIF(D14:O14,"En attente")*C14)</f>
        <v/>
      </c>
    </row>
    <row r="15" spans="1:18" x14ac:dyDescent="0.25">
      <c r="A15" s="13">
        <v>10</v>
      </c>
      <c r="B15" s="9" t="str">
        <f>IF('Membres'!B15="","",'Membres'!B15)</f>
        <v/>
      </c>
      <c r="C15" s="19" t="str">
        <f>IF('Membres'!E15="","",'Membres'!E15)</f>
        <v/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>
        <f>COUNTIF(D15:O15,"Payé")</f>
        <v>0</v>
      </c>
      <c r="Q15" s="19" t="str">
        <f>IF(C15="","",P15*C15)</f>
        <v/>
      </c>
      <c r="R15" s="19" t="str">
        <f>IF(C15="","",COUNTIF(D15:O15,"En attente")*C15)</f>
        <v/>
      </c>
    </row>
    <row r="16" spans="1:18" x14ac:dyDescent="0.25">
      <c r="A16" s="14">
        <v>11</v>
      </c>
      <c r="B16" s="11" t="str">
        <f>IF('Membres'!B16="","",'Membres'!B16)</f>
        <v/>
      </c>
      <c r="C16" s="17" t="str">
        <f>IF('Membres'!E16="","",'Membres'!E16)</f>
        <v/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>
        <f>COUNTIF(D16:O16,"Payé")</f>
        <v>0</v>
      </c>
      <c r="Q16" s="17" t="str">
        <f>IF(C16="","",P16*C16)</f>
        <v/>
      </c>
      <c r="R16" s="17" t="str">
        <f>IF(C16="","",COUNTIF(D16:O16,"En attente")*C16)</f>
        <v/>
      </c>
    </row>
    <row r="17" spans="1:18" x14ac:dyDescent="0.25">
      <c r="A17" s="13">
        <v>12</v>
      </c>
      <c r="B17" s="9" t="str">
        <f>IF('Membres'!B17="","",'Membres'!B17)</f>
        <v/>
      </c>
      <c r="C17" s="19" t="str">
        <f>IF('Membres'!E17="","",'Membres'!E17)</f>
        <v/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>
        <f>COUNTIF(D17:O17,"Payé")</f>
        <v>0</v>
      </c>
      <c r="Q17" s="19" t="str">
        <f>IF(C17="","",P17*C17)</f>
        <v/>
      </c>
      <c r="R17" s="19" t="str">
        <f>IF(C17="","",COUNTIF(D17:O17,"En attente")*C17)</f>
        <v/>
      </c>
    </row>
    <row r="18" spans="1:18" s="3" customFormat="1" x14ac:dyDescent="0.25">
      <c r="A18" s="29"/>
      <c r="B18" s="29" t="s">
        <v>120</v>
      </c>
      <c r="C18" s="29"/>
      <c r="D18" s="30">
        <f>SUMIF(D6:D17,"Payé",$C$6:$C$17)</f>
        <v>0</v>
      </c>
      <c r="E18" s="30">
        <f>SUMIF(E6:E17,"Payé",$C$6:$C$17)</f>
        <v>0</v>
      </c>
      <c r="F18" s="30">
        <f>SUMIF(F6:F17,"Payé",$C$6:$C$17)</f>
        <v>0</v>
      </c>
      <c r="G18" s="30">
        <f>SUMIF(G6:G17,"Payé",$C$6:$C$17)</f>
        <v>0</v>
      </c>
      <c r="H18" s="30">
        <f>SUMIF(H6:H17,"Payé",$C$6:$C$17)</f>
        <v>0</v>
      </c>
      <c r="I18" s="30">
        <f>SUMIF(I6:I17,"Payé",$C$6:$C$17)</f>
        <v>0</v>
      </c>
      <c r="J18" s="30">
        <f>SUMIF(J6:J17,"Payé",$C$6:$C$17)</f>
        <v>0</v>
      </c>
      <c r="K18" s="30">
        <f>SUMIF(K6:K17,"Payé",$C$6:$C$17)</f>
        <v>0</v>
      </c>
      <c r="L18" s="30">
        <f>SUMIF(L6:L17,"Payé",$C$6:$C$17)</f>
        <v>0</v>
      </c>
      <c r="M18" s="30">
        <f>SUMIF(M6:M17,"Payé",$C$6:$C$17)</f>
        <v>0</v>
      </c>
      <c r="N18" s="30">
        <f>SUMIF(N6:N17,"Payé",$C$6:$C$17)</f>
        <v>0</v>
      </c>
      <c r="O18" s="30">
        <f>SUMIF(O6:O17,"Payé",$C$6:$C$17)</f>
        <v>0</v>
      </c>
      <c r="P18" s="30"/>
      <c r="Q18" s="30">
        <f>SUM(Q6:Q17)</f>
        <v>0</v>
      </c>
      <c r="R18" s="30"/>
    </row>
    <row r="19" spans="1:18" s="3" customFormat="1" x14ac:dyDescent="0.25">
      <c r="A19" s="31"/>
      <c r="B19" s="31" t="s">
        <v>121</v>
      </c>
      <c r="C19" s="31"/>
      <c r="D19" s="32">
        <f>SUMIF(D6:D17,"En attente",$C$6:$C$17)</f>
        <v>0</v>
      </c>
      <c r="E19" s="32">
        <f>SUMIF(E6:E17,"En attente",$C$6:$C$17)</f>
        <v>0</v>
      </c>
      <c r="F19" s="32">
        <f>SUMIF(F6:F17,"En attente",$C$6:$C$17)</f>
        <v>0</v>
      </c>
      <c r="G19" s="32">
        <f>SUMIF(G6:G17,"En attente",$C$6:$C$17)</f>
        <v>0</v>
      </c>
      <c r="H19" s="32">
        <f>SUMIF(H6:H17,"En attente",$C$6:$C$17)</f>
        <v>0</v>
      </c>
      <c r="I19" s="32">
        <f>SUMIF(I6:I17,"En attente",$C$6:$C$17)</f>
        <v>0</v>
      </c>
      <c r="J19" s="32">
        <f>SUMIF(J6:J17,"En attente",$C$6:$C$17)</f>
        <v>0</v>
      </c>
      <c r="K19" s="32">
        <f>SUMIF(K6:K17,"En attente",$C$6:$C$17)</f>
        <v>0</v>
      </c>
      <c r="L19" s="32">
        <f>SUMIF(L6:L17,"En attente",$C$6:$C$17)</f>
        <v>0</v>
      </c>
      <c r="M19" s="32">
        <f>SUMIF(M6:M17,"En attente",$C$6:$C$17)</f>
        <v>0</v>
      </c>
      <c r="N19" s="32">
        <f>SUMIF(N6:N17,"En attente",$C$6:$C$17)</f>
        <v>0</v>
      </c>
      <c r="O19" s="32">
        <f>SUMIF(O6:O17,"En attente",$C$6:$C$17)</f>
        <v>0</v>
      </c>
      <c r="P19" s="32"/>
      <c r="Q19" s="32"/>
      <c r="R19" s="32">
        <f>SUM(R6:R17)</f>
        <v>0</v>
      </c>
    </row>
    <row r="21" spans="1:18" x14ac:dyDescent="0.25">
      <c r="A21" s="15" t="s">
        <v>67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3">
    <mergeCell ref="A1:R1"/>
    <mergeCell ref="A2:R2"/>
    <mergeCell ref="A21:R21"/>
  </mergeCells>
  <dataValidations count="2">
    <dataValidation type="list" allowBlank="1" sqref="D10:O17">
      <formula1>"Payé,En attente"</formula1>
    </dataValidation>
    <dataValidation type="list" allowBlank="1" sqref="D6:O17">
      <formula1>"Payé,En attente"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Création de séance</vt:lpstr>
      <vt:lpstr>Membres</vt:lpstr>
      <vt:lpstr>Présences</vt:lpstr>
      <vt:lpstr>Cotisations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TrainerStudio</dc:creator>
  <dc:title/>
  <dc:subject/>
  <dc:description/>
  <cp:keywords/>
  <cp:category/>
  <cp:lastModifiedBy>Unknown</cp:lastModifiedBy>
  <dcterms:created xsi:type="dcterms:W3CDTF">2026-11-08T19:32:11Z</dcterms:created>
  <dcterms:modified xsi:type="dcterms:W3CDTF">2026-11-08T19:32:11Z</dcterms:modified>
</cp:coreProperties>
</file>